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 filterPrivacy="1"/>
  <xr:revisionPtr revIDLastSave="0" documentId="13_ncr:1_{36B15243-5CB0-46A0-80BF-758DCA11C9B7}" xr6:coauthVersionLast="36" xr6:coauthVersionMax="36" xr10:uidLastSave="{00000000-0000-0000-0000-000000000000}"/>
  <bookViews>
    <workbookView xWindow="0" yWindow="0" windowWidth="23040" windowHeight="9060" firstSheet="2" activeTab="2" xr2:uid="{00000000-000D-0000-FFFF-FFFF00000000}"/>
  </bookViews>
  <sheets>
    <sheet name="Tariffs 20192020" sheetId="1" state="hidden" r:id="rId1"/>
    <sheet name="Tariffs 20202021" sheetId="2" state="hidden" r:id="rId2"/>
    <sheet name="Tariffs 2021-2022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2" i="3" l="1"/>
  <c r="G112" i="3" s="1"/>
  <c r="F105" i="3"/>
  <c r="G105" i="3" s="1"/>
  <c r="E216" i="3"/>
  <c r="E215" i="3"/>
  <c r="F215" i="3" s="1"/>
  <c r="G215" i="3" s="1"/>
  <c r="E214" i="3"/>
  <c r="E213" i="3"/>
  <c r="F213" i="3" s="1"/>
  <c r="G213" i="3" s="1"/>
  <c r="E212" i="3"/>
  <c r="E211" i="3"/>
  <c r="F211" i="3" s="1"/>
  <c r="G211" i="3" s="1"/>
  <c r="E208" i="3"/>
  <c r="F208" i="3" s="1"/>
  <c r="G208" i="3" s="1"/>
  <c r="E207" i="3"/>
  <c r="F207" i="3" s="1"/>
  <c r="G207" i="3" s="1"/>
  <c r="E206" i="3"/>
  <c r="F206" i="3" s="1"/>
  <c r="G206" i="3" s="1"/>
  <c r="E205" i="3"/>
  <c r="F205" i="3" s="1"/>
  <c r="G205" i="3" s="1"/>
  <c r="E204" i="3"/>
  <c r="F204" i="3" s="1"/>
  <c r="G204" i="3" s="1"/>
  <c r="E203" i="3"/>
  <c r="F203" i="3" s="1"/>
  <c r="G203" i="3" s="1"/>
  <c r="E202" i="3"/>
  <c r="F202" i="3" s="1"/>
  <c r="G202" i="3" s="1"/>
  <c r="E201" i="3"/>
  <c r="F201" i="3" s="1"/>
  <c r="G201" i="3" s="1"/>
  <c r="E200" i="3"/>
  <c r="F200" i="3" s="1"/>
  <c r="G200" i="3" s="1"/>
  <c r="E199" i="3"/>
  <c r="F199" i="3" s="1"/>
  <c r="G199" i="3" s="1"/>
  <c r="E196" i="3"/>
  <c r="F196" i="3" s="1"/>
  <c r="G196" i="3" s="1"/>
  <c r="F193" i="3"/>
  <c r="G193" i="3" s="1"/>
  <c r="F192" i="3"/>
  <c r="G192" i="3" s="1"/>
  <c r="F191" i="3"/>
  <c r="G191" i="3" s="1"/>
  <c r="E188" i="3"/>
  <c r="F188" i="3" s="1"/>
  <c r="G188" i="3" s="1"/>
  <c r="E187" i="3"/>
  <c r="F187" i="3" s="1"/>
  <c r="G187" i="3" s="1"/>
  <c r="E186" i="3"/>
  <c r="F186" i="3" s="1"/>
  <c r="G186" i="3" s="1"/>
  <c r="E183" i="3"/>
  <c r="F183" i="3" s="1"/>
  <c r="G183" i="3" s="1"/>
  <c r="E180" i="3"/>
  <c r="F180" i="3" s="1"/>
  <c r="G180" i="3" s="1"/>
  <c r="E177" i="3"/>
  <c r="F177" i="3" s="1"/>
  <c r="G177" i="3" s="1"/>
  <c r="E174" i="3"/>
  <c r="F174" i="3" s="1"/>
  <c r="G174" i="3" s="1"/>
  <c r="E171" i="3"/>
  <c r="E164" i="3"/>
  <c r="F164" i="3" s="1"/>
  <c r="G164" i="3" s="1"/>
  <c r="E163" i="3"/>
  <c r="F163" i="3" s="1"/>
  <c r="G163" i="3" s="1"/>
  <c r="E162" i="3"/>
  <c r="F162" i="3" s="1"/>
  <c r="G162" i="3" s="1"/>
  <c r="E161" i="3"/>
  <c r="F161" i="3" s="1"/>
  <c r="G161" i="3" s="1"/>
  <c r="E157" i="3"/>
  <c r="F157" i="3" s="1"/>
  <c r="G157" i="3" s="1"/>
  <c r="E156" i="3"/>
  <c r="F156" i="3" s="1"/>
  <c r="G156" i="3" s="1"/>
  <c r="E155" i="3"/>
  <c r="F155" i="3" s="1"/>
  <c r="G155" i="3" s="1"/>
  <c r="E154" i="3"/>
  <c r="F154" i="3" s="1"/>
  <c r="G154" i="3" s="1"/>
  <c r="E153" i="3"/>
  <c r="F153" i="3" s="1"/>
  <c r="G153" i="3" s="1"/>
  <c r="F171" i="3" l="1"/>
  <c r="G171" i="3" s="1"/>
  <c r="F212" i="3"/>
  <c r="G212" i="3" s="1"/>
  <c r="F214" i="3"/>
  <c r="G214" i="3" s="1"/>
  <c r="F216" i="3"/>
  <c r="G216" i="3" s="1"/>
  <c r="E148" i="3"/>
  <c r="F148" i="3" s="1"/>
  <c r="G148" i="3" s="1"/>
  <c r="E145" i="3"/>
  <c r="F145" i="3" s="1"/>
  <c r="G145" i="3" s="1"/>
  <c r="E142" i="3"/>
  <c r="F142" i="3" s="1"/>
  <c r="G142" i="3" s="1"/>
  <c r="E139" i="3"/>
  <c r="F139" i="3" s="1"/>
  <c r="G139" i="3" s="1"/>
  <c r="E136" i="3"/>
  <c r="F136" i="3" s="1"/>
  <c r="G136" i="3" s="1"/>
  <c r="E129" i="3"/>
  <c r="F129" i="3" s="1"/>
  <c r="G129" i="3" s="1"/>
  <c r="E128" i="3"/>
  <c r="F128" i="3" s="1"/>
  <c r="G128" i="3" s="1"/>
  <c r="E127" i="3"/>
  <c r="F127" i="3" s="1"/>
  <c r="G127" i="3" s="1"/>
  <c r="E126" i="3"/>
  <c r="F126" i="3" s="1"/>
  <c r="G126" i="3" s="1"/>
  <c r="E123" i="3"/>
  <c r="F123" i="3" s="1"/>
  <c r="G123" i="3" s="1"/>
  <c r="E122" i="3"/>
  <c r="F122" i="3" s="1"/>
  <c r="G122" i="3" s="1"/>
  <c r="E121" i="3"/>
  <c r="F121" i="3" s="1"/>
  <c r="G121" i="3" s="1"/>
  <c r="E120" i="3"/>
  <c r="F120" i="3" s="1"/>
  <c r="G120" i="3" s="1"/>
  <c r="E119" i="3"/>
  <c r="F119" i="3" s="1"/>
  <c r="G119" i="3" s="1"/>
  <c r="F110" i="3"/>
  <c r="G110" i="3" s="1"/>
  <c r="F108" i="3"/>
  <c r="G108" i="3" s="1"/>
  <c r="F104" i="3"/>
  <c r="G104" i="3" s="1"/>
  <c r="F103" i="3"/>
  <c r="G103" i="3" s="1"/>
  <c r="F102" i="3"/>
  <c r="G102" i="3" s="1"/>
  <c r="F100" i="3"/>
  <c r="G100" i="3" s="1"/>
  <c r="F99" i="3"/>
  <c r="G99" i="3" s="1"/>
  <c r="F98" i="3"/>
  <c r="G98" i="3" s="1"/>
  <c r="F101" i="3" l="1"/>
  <c r="G101" i="3" s="1"/>
  <c r="F111" i="3"/>
  <c r="G111" i="3" s="1"/>
  <c r="F97" i="3"/>
  <c r="G97" i="3" s="1"/>
  <c r="F107" i="3"/>
  <c r="G107" i="3" s="1"/>
  <c r="F109" i="3"/>
  <c r="G109" i="3" s="1"/>
  <c r="E92" i="3"/>
  <c r="E91" i="3"/>
  <c r="F91" i="3" s="1"/>
  <c r="G91" i="3" s="1"/>
  <c r="E88" i="3"/>
  <c r="F88" i="3" s="1"/>
  <c r="G88" i="3" s="1"/>
  <c r="E85" i="3"/>
  <c r="F85" i="3" s="1"/>
  <c r="G85" i="3" s="1"/>
  <c r="E84" i="3"/>
  <c r="F84" i="3" s="1"/>
  <c r="G84" i="3" s="1"/>
  <c r="E78" i="3"/>
  <c r="F78" i="3" s="1"/>
  <c r="G78" i="3" s="1"/>
  <c r="E77" i="3"/>
  <c r="F77" i="3" s="1"/>
  <c r="G77" i="3" s="1"/>
  <c r="E76" i="3"/>
  <c r="F76" i="3" s="1"/>
  <c r="G76" i="3" s="1"/>
  <c r="E75" i="3"/>
  <c r="F75" i="3" s="1"/>
  <c r="G75" i="3" s="1"/>
  <c r="E69" i="3"/>
  <c r="E68" i="3"/>
  <c r="F68" i="3" s="1"/>
  <c r="G68" i="3" s="1"/>
  <c r="E67" i="3"/>
  <c r="F67" i="3" s="1"/>
  <c r="G67" i="3" s="1"/>
  <c r="E62" i="3"/>
  <c r="E61" i="3"/>
  <c r="E60" i="3"/>
  <c r="E56" i="3"/>
  <c r="E55" i="3"/>
  <c r="E54" i="3"/>
  <c r="E50" i="3"/>
  <c r="E49" i="3"/>
  <c r="E46" i="3"/>
  <c r="E43" i="3"/>
  <c r="E42" i="3"/>
  <c r="E41" i="3"/>
  <c r="E40" i="3"/>
  <c r="E37" i="3"/>
  <c r="E33" i="3"/>
  <c r="E32" i="3"/>
  <c r="E31" i="3"/>
  <c r="E30" i="3"/>
  <c r="E29" i="3"/>
  <c r="E24" i="3"/>
  <c r="E23" i="3"/>
  <c r="F46" i="3" l="1"/>
  <c r="G46" i="3" s="1"/>
  <c r="G33" i="3"/>
  <c r="F50" i="3"/>
  <c r="G50" i="3" s="1"/>
  <c r="F61" i="3"/>
  <c r="G61" i="3" s="1"/>
  <c r="F62" i="3"/>
  <c r="G62" i="3" s="1"/>
  <c r="F49" i="3"/>
  <c r="G49" i="3" s="1"/>
  <c r="F37" i="3"/>
  <c r="G37" i="3" s="1"/>
  <c r="F54" i="3"/>
  <c r="G54" i="3"/>
  <c r="F69" i="3"/>
  <c r="G69" i="3" s="1"/>
  <c r="G30" i="3"/>
  <c r="F40" i="3"/>
  <c r="G40" i="3" s="1"/>
  <c r="F55" i="3"/>
  <c r="G55" i="3" s="1"/>
  <c r="F92" i="3"/>
  <c r="G92" i="3" s="1"/>
  <c r="G23" i="3"/>
  <c r="F41" i="3"/>
  <c r="G41" i="3" s="1"/>
  <c r="F56" i="3"/>
  <c r="G56" i="3" s="1"/>
  <c r="F43" i="3"/>
  <c r="G43" i="3" s="1"/>
  <c r="G31" i="3"/>
  <c r="G32" i="3"/>
  <c r="G24" i="3"/>
  <c r="G29" i="3"/>
  <c r="F42" i="3"/>
  <c r="G42" i="3" s="1"/>
  <c r="F60" i="3"/>
  <c r="G60" i="3" s="1"/>
  <c r="E22" i="3"/>
  <c r="G22" i="3" l="1"/>
  <c r="H121" i="1"/>
  <c r="H118" i="1"/>
  <c r="H120" i="1" s="1"/>
  <c r="J117" i="1"/>
  <c r="H116" i="1"/>
  <c r="H115" i="1"/>
  <c r="H114" i="1"/>
  <c r="H113" i="1"/>
  <c r="H112" i="1"/>
  <c r="H111" i="1"/>
  <c r="H106" i="1"/>
  <c r="H105" i="1"/>
  <c r="H102" i="1"/>
  <c r="H99" i="1"/>
  <c r="H98" i="1"/>
  <c r="H92" i="1"/>
  <c r="H91" i="1"/>
  <c r="H89" i="1"/>
  <c r="H83" i="1"/>
  <c r="H82" i="1"/>
  <c r="H70" i="1"/>
  <c r="H69" i="1"/>
  <c r="H68" i="1"/>
  <c r="H57" i="1"/>
  <c r="H51" i="1"/>
  <c r="H47" i="1"/>
  <c r="H46" i="1"/>
  <c r="H45" i="1"/>
  <c r="H38" i="1"/>
  <c r="H37" i="1"/>
  <c r="H36" i="1"/>
</calcChain>
</file>

<file path=xl/sharedStrings.xml><?xml version="1.0" encoding="utf-8"?>
<sst xmlns="http://schemas.openxmlformats.org/spreadsheetml/2006/main" count="625" uniqueCount="187">
  <si>
    <t xml:space="preserve">  TARIFF STRUCTURE 2019/2020</t>
  </si>
  <si>
    <t xml:space="preserve"> PROMULGATION OF RESOLUTION LEVYING RATES FOR EACH TARIFF CATEGORY APPLICABLE TO NGQUSHWA LOCAL MUNICIPALITY </t>
  </si>
  <si>
    <t xml:space="preserve">The Council of Ngqushwa Local Municipality has in accordance to the Municipal Property Rate Act no 6 of  2004 , section 14 (1) and subsection (2) passed a resolution on levying </t>
  </si>
  <si>
    <t>the following rates tariffs in terms of the following categories for the financial year 2019/2020</t>
  </si>
  <si>
    <t>TARIFFS</t>
  </si>
  <si>
    <t>Increase</t>
  </si>
  <si>
    <t>RATES</t>
  </si>
  <si>
    <t>2014/2015</t>
  </si>
  <si>
    <t>2017/2018</t>
  </si>
  <si>
    <t>2018/2019</t>
  </si>
  <si>
    <t>2019/2020</t>
  </si>
  <si>
    <t>Annual rates of cent in the rand will be levied on all valued properties as follows</t>
  </si>
  <si>
    <t>Commercial, Industrial and Special Properties</t>
  </si>
  <si>
    <t>Residential / Vacant land</t>
  </si>
  <si>
    <t>Municipal</t>
  </si>
  <si>
    <t>(NB. Municipal Buildings, Public Open Space &amp; Municipal Public Service (exempted)</t>
  </si>
  <si>
    <t>Infrastructure must be totally exempt from rates)</t>
  </si>
  <si>
    <t>Farming</t>
  </si>
  <si>
    <t>Agricultural land</t>
  </si>
  <si>
    <t>PIS (Public Infrastructure Services)</t>
  </si>
  <si>
    <t>Farms (Small Holdings)</t>
  </si>
  <si>
    <t>Land with improvement (Government Properties)</t>
  </si>
  <si>
    <t>Vacant Land (Government Properties) including farms</t>
  </si>
  <si>
    <t>REFUSE REMOVAL SERVICE</t>
  </si>
  <si>
    <t>Refuse removal:  Households/month</t>
  </si>
  <si>
    <t>Business</t>
  </si>
  <si>
    <t>Commecial Business (Supermarkets, wholesale etc)</t>
  </si>
  <si>
    <t xml:space="preserve">General Medium Business (Hardware, Retail Shops etc.) </t>
  </si>
  <si>
    <t>General Small Business (Shops)</t>
  </si>
  <si>
    <t>Refuse removal:  Businesses/month</t>
  </si>
  <si>
    <t>Flats/Property to rent</t>
  </si>
  <si>
    <t>Refuse Removal:per room</t>
  </si>
  <si>
    <t xml:space="preserve">Institutions </t>
  </si>
  <si>
    <t>Category 1: Nompumelelo Hospital</t>
  </si>
  <si>
    <t>Category 2: Schools, Clinics, Police Station and other Government entities</t>
  </si>
  <si>
    <t>Holiday/Short-term accomodation</t>
  </si>
  <si>
    <t>Mpekweni Beach Resort</t>
  </si>
  <si>
    <t>Fish River Sun</t>
  </si>
  <si>
    <t>B &amp; B and Flats</t>
  </si>
  <si>
    <t>Exclusive of vat:</t>
  </si>
  <si>
    <t>Disposal at Santa refuse site</t>
  </si>
  <si>
    <t>Garden refuse per month</t>
  </si>
  <si>
    <t>Building rubble per month</t>
  </si>
  <si>
    <t>Private residents/ Business 0-1 ton per load</t>
  </si>
  <si>
    <t xml:space="preserve">CEMETERY FEES                                                                                   </t>
  </si>
  <si>
    <t>Person resident in the town at the time of death</t>
  </si>
  <si>
    <t>Adult per site</t>
  </si>
  <si>
    <t xml:space="preserve">Child per site                                                         </t>
  </si>
  <si>
    <t xml:space="preserve">Digging of grave by the municipality  </t>
  </si>
  <si>
    <t>For purposes of this publication "adult" means a person who at the time of death has reach the age of 12 years</t>
  </si>
  <si>
    <t>HALL HIRE</t>
  </si>
  <si>
    <t>Hamburg Hall Hire   p/day</t>
  </si>
  <si>
    <t xml:space="preserve">Hamburg Hall Hire - Refundable deposit                                                  </t>
  </si>
  <si>
    <t>Ncumisa Kondlo Indoor Sport Centre  p/day</t>
  </si>
  <si>
    <t>Ncumisa Kondlo Indoor Sport Centre - Refundable deposit</t>
  </si>
  <si>
    <t>POUND FEES</t>
  </si>
  <si>
    <t>Transport fee for all animals</t>
  </si>
  <si>
    <t>Delivery to the pound one or more to the pound, per km</t>
  </si>
  <si>
    <t>Herding by private person, per km</t>
  </si>
  <si>
    <t>Subsistence Fee (per Head, per Day)</t>
  </si>
  <si>
    <t>Horses , Donkey, Pigs, Sheep and Goats</t>
  </si>
  <si>
    <t>Pound Fees ( Per Herd)</t>
  </si>
  <si>
    <t>Sheep and Goats</t>
  </si>
  <si>
    <t>BUILDING INSPECTION FEES</t>
  </si>
  <si>
    <t>Dwelling</t>
  </si>
  <si>
    <t>Outbuilding</t>
  </si>
  <si>
    <t>Flat,Townhouse and Hotels</t>
  </si>
  <si>
    <t>Shops</t>
  </si>
  <si>
    <t>Offices</t>
  </si>
  <si>
    <t>Carports</t>
  </si>
  <si>
    <t>Pools</t>
  </si>
  <si>
    <t>Patios,Pergolas and Sun Decks</t>
  </si>
  <si>
    <t>Factories and warehouses:</t>
  </si>
  <si>
    <t xml:space="preserve">First 5000m2 </t>
  </si>
  <si>
    <t>Over 5000m2</t>
  </si>
  <si>
    <t>Drainage only plans</t>
  </si>
  <si>
    <t>Street Deposit</t>
  </si>
  <si>
    <t>Minimum Building Plan fee Excl. VAT</t>
  </si>
  <si>
    <t>TOWN PLANNING FEES</t>
  </si>
  <si>
    <t xml:space="preserve">             </t>
  </si>
  <si>
    <t>Category 1</t>
  </si>
  <si>
    <t>Land Use Application Type</t>
  </si>
  <si>
    <t>Rezoning Application</t>
  </si>
  <si>
    <t xml:space="preserve">Erven 0 – 2500 m2 </t>
  </si>
  <si>
    <t>Erven 2501 – 5000 m2</t>
  </si>
  <si>
    <t>R5, 193.00</t>
  </si>
  <si>
    <t xml:space="preserve">Erven 5001 – 10 000 m2                                            </t>
  </si>
  <si>
    <t xml:space="preserve">Erven 1 ha – 5 ha                                                               </t>
  </si>
  <si>
    <t xml:space="preserve">Erven over 5 ha                                                                </t>
  </si>
  <si>
    <t>R R16,905</t>
  </si>
  <si>
    <t>Subdivision application</t>
  </si>
  <si>
    <t xml:space="preserve">Basic Fees                                                       </t>
  </si>
  <si>
    <t>R2, 521.00</t>
  </si>
  <si>
    <t xml:space="preserve">Charge per subdivision    (remainder considered a subdivision)                         </t>
  </si>
  <si>
    <t xml:space="preserve">Subdivisions into more than 80 erven (Township Establishment)                       </t>
  </si>
  <si>
    <t>R12, 649.00</t>
  </si>
  <si>
    <t xml:space="preserve">Extension of time                                                     </t>
  </si>
  <si>
    <t>Amendment of an application</t>
  </si>
  <si>
    <t xml:space="preserve"> If already approved by the municipality                               </t>
  </si>
  <si>
    <t>Same as tariff of new application</t>
  </si>
  <si>
    <t xml:space="preserve">If not yet approved by the municipality                              </t>
  </si>
  <si>
    <t xml:space="preserve">  10% of tariff of new application</t>
  </si>
  <si>
    <t>Phasing/cancellation of approved layout</t>
  </si>
  <si>
    <t xml:space="preserve">Basic fee                                                                                                     </t>
  </si>
  <si>
    <t xml:space="preserve"> R1 593.00</t>
  </si>
  <si>
    <t>Removal, amendment, suspension of a restrictive or obsolete condition, servitude or reservation against the title of land</t>
  </si>
  <si>
    <t xml:space="preserve"> Basic fee                                                                                                    </t>
  </si>
  <si>
    <t xml:space="preserve"> R2 237.00</t>
  </si>
  <si>
    <t xml:space="preserve">            </t>
  </si>
  <si>
    <t xml:space="preserve"> Amendment or cancellation of a general plan of a township</t>
  </si>
  <si>
    <t xml:space="preserve">Basic fee                                                                                                    </t>
  </si>
  <si>
    <t xml:space="preserve"> R1 755.00</t>
  </si>
  <si>
    <t xml:space="preserve"> Permanent closure of public place or public road/street</t>
  </si>
  <si>
    <t xml:space="preserve">Charge per closure                                                                                       </t>
  </si>
  <si>
    <t xml:space="preserve">Development on communal land </t>
  </si>
  <si>
    <t>R 5 092.00</t>
  </si>
  <si>
    <t xml:space="preserve"> Category 2 </t>
  </si>
  <si>
    <t xml:space="preserve">Land Use Application Type                                             </t>
  </si>
  <si>
    <t>R2, 237.00</t>
  </si>
  <si>
    <t>R4, 193.00</t>
  </si>
  <si>
    <t>R8, 388.00</t>
  </si>
  <si>
    <t xml:space="preserve">Erven 1 ha – 5 ha                                                             </t>
  </si>
  <si>
    <t>R11, 588.83</t>
  </si>
  <si>
    <t xml:space="preserve">R1, 919.90            </t>
  </si>
  <si>
    <t xml:space="preserve">Charge per subdivision (remainder considered a subdivision)                         </t>
  </si>
  <si>
    <t xml:space="preserve">If already approved by the municipality                               </t>
  </si>
  <si>
    <t xml:space="preserve">If not yet approved by the municipality                                </t>
  </si>
  <si>
    <t>10% of tariff of new application</t>
  </si>
  <si>
    <t xml:space="preserve">  Basic fee                                                                                                     </t>
  </si>
  <si>
    <t>R2 237.00</t>
  </si>
  <si>
    <t>Amendment or cancellation of a general plan of a township</t>
  </si>
  <si>
    <t>R1 755.00</t>
  </si>
  <si>
    <t>Permanent closure of public place or public road/street</t>
  </si>
  <si>
    <t xml:space="preserve">Special Consent Use </t>
  </si>
  <si>
    <t>R 2 237.00</t>
  </si>
  <si>
    <t>Application for departure from building lines and Spaza Shop application fees:</t>
  </si>
  <si>
    <t xml:space="preserve">Erven smaller than 500 m2                                                      </t>
  </si>
  <si>
    <t xml:space="preserve">Erven 500 – 750m2                                                  </t>
  </si>
  <si>
    <t xml:space="preserve">Erven larger than 750 m2                                            </t>
  </si>
  <si>
    <t xml:space="preserve">Departures other than building lines and spaza shops     </t>
  </si>
  <si>
    <t xml:space="preserve">Erven smaller than 500 m2  </t>
  </si>
  <si>
    <t>Consolidation of erven not (non-exempted)</t>
  </si>
  <si>
    <t xml:space="preserve"> Basic Fee                                                                                                    </t>
  </si>
  <si>
    <t xml:space="preserve">  R2, 100.00</t>
  </si>
  <si>
    <t>Miscellaneous Fees</t>
  </si>
  <si>
    <t xml:space="preserve">Public hearing and inspection                                                                           </t>
  </si>
  <si>
    <t>R3, 481.00</t>
  </si>
  <si>
    <t>Reason for decision of municipal planning tribunal, land development officer or appeal authority</t>
  </si>
  <si>
    <t>R 1 769.00</t>
  </si>
  <si>
    <t xml:space="preserve">Re-issuing of any notice of approval of any application                                      </t>
  </si>
  <si>
    <t xml:space="preserve">Deed search and copy of the title deed                                                             </t>
  </si>
  <si>
    <t xml:space="preserve"> Way leave application (application to determine where the Council’s services are located or a specific area  located or a specific area where new services are to be installed)                        </t>
  </si>
  <si>
    <t xml:space="preserve"> Any other application not provided for elsewhere in this schedule of fees             </t>
  </si>
  <si>
    <t xml:space="preserve">Application for cell mast                                           </t>
  </si>
  <si>
    <t>R 11, 246.00</t>
  </si>
  <si>
    <t xml:space="preserve">Zoning Certificate                                                     </t>
  </si>
  <si>
    <t>Spatial Development Framework Documents</t>
  </si>
  <si>
    <t xml:space="preserve">Town Planning Scheme – Document                           </t>
  </si>
  <si>
    <t>GENERAL TARIFFS</t>
  </si>
  <si>
    <t xml:space="preserve">                                        2018/2019</t>
  </si>
  <si>
    <t>Clearance certificate</t>
  </si>
  <si>
    <t>Valuation certificate</t>
  </si>
  <si>
    <t>Tender document fees from R 30 000-R 200 000</t>
  </si>
  <si>
    <t>Tender document fees from R 201 000 - R 2 000 000</t>
  </si>
  <si>
    <t xml:space="preserve">Tender document fees from R 2 000 000 - 5 000 000 </t>
  </si>
  <si>
    <t xml:space="preserve">Above R 5 000 000 - </t>
  </si>
  <si>
    <t xml:space="preserve">  TARIFF STRUCTURE 2020/2021</t>
  </si>
  <si>
    <t>the following rates tariffs in terms of the following categories for the financial year 2020/2021</t>
  </si>
  <si>
    <t>INCREASE</t>
  </si>
  <si>
    <t>2020/2021</t>
  </si>
  <si>
    <t>4,9%</t>
  </si>
  <si>
    <t xml:space="preserve">  TARIFF STRUCTURE 2021/2022</t>
  </si>
  <si>
    <t>2021/2022</t>
  </si>
  <si>
    <t>Horses , Donkey,Cow, Pigs, Sheep and Goats</t>
  </si>
  <si>
    <t>3.9 %</t>
  </si>
  <si>
    <t>VAT</t>
  </si>
  <si>
    <t>Tender document fees from R 201 000 - R 2 000 000(printed hard copy)</t>
  </si>
  <si>
    <t>Tender document fees from R 2 000 000 - 5 000 000(printed hard copy)</t>
  </si>
  <si>
    <t>TARIFFS VAT EXCL</t>
  </si>
  <si>
    <t>TARIFFS VAT INCL</t>
  </si>
  <si>
    <t>Tender document fees from R 30 000-R 200 000(printed hard copy)</t>
  </si>
  <si>
    <t>Above R 5 000 000 - (printed hard copy)</t>
  </si>
  <si>
    <t xml:space="preserve">Minimum Building Plan Fee </t>
  </si>
  <si>
    <t>The Council of Ngqushwa Local Municipality has in accordance to the Municipal Property Rate Act no 6 of  2004 , section 14 (1) and subsection (2) passed a resolution on levying the following rates tariffs in terms of the following categories for the financial year 2021/2022</t>
  </si>
  <si>
    <t>Basement Parking</t>
  </si>
  <si>
    <t>Minor Works</t>
  </si>
  <si>
    <t>6.10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</si>
</sst>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R&quot;#,##0;[Red]\-&quot;R&quot;#,##0"/>
    <numFmt numFmtId="8" formatCode="&quot;R&quot;#,##0.00;[Red]\-&quot;R&quot;#,##0.00"/>
    <numFmt numFmtId="164" formatCode="#,##0.00_ ;[Red]\-#,##0.00\ "/>
    <numFmt numFmtId="165" formatCode="&quot;R&quot;\ #,##0;[Red]&quot;R&quot;\ \-#,##0"/>
    <numFmt numFmtId="166" formatCode="&quot;R&quot;#,##0"/>
    <numFmt numFmtId="167" formatCode="0.0%"/>
    <numFmt numFmtId="168" formatCode="&quot;R&quot;\ #,##0"/>
    <numFmt numFmtId="169" formatCode="0.0000"/>
    <numFmt numFmtId="170" formatCode="&quot;R&quot;\ #,##0.0000;[Red]&quot;R&quot;\ \-#,##0.0000"/>
    <numFmt numFmtId="171" formatCode="&quot;R&quot;#,##0.0000"/>
    <numFmt numFmtId="172" formatCode="&quot;R&quot;#,##0.00"/>
    <numFmt numFmtId="173" formatCode="0.0"/>
    <numFmt numFmtId="174" formatCode="&quot;R&quot;\ #,##0.00;[Red]&quot;R&quot;\ \-#,##0.00"/>
    <numFmt numFmtId="175" formatCode="&quot;R&quot;\ #,##0.00"/>
    <numFmt numFmtId="176" formatCode="#,##0.0000;[Red]#,##0.0000"/>
    <numFmt numFmtId="177" formatCode="&quot;R&quot;#,##0.0000;[Red]&quot;R&quot;#,##0.0000"/>
    <numFmt numFmtId="178" formatCode="&quot;R&quot;#,##0;[Red]&quot;R&quot;#,##0"/>
    <numFmt numFmtId="179" formatCode="#,##0;[Red]#,##0"/>
  </numFmts>
  <fonts count="4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theme="1"/>
      <name val="Calibri"/>
      <family val="2"/>
      <scheme val="minor"/>
    </font>
    <font>
      <sz val="9"/>
      <color theme="1"/>
      <name val="Verdana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b/>
      <u/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Verdana"/>
      <family val="2"/>
    </font>
    <font>
      <sz val="10"/>
      <color theme="8" tint="-0.249977111117893"/>
      <name val="Calibri"/>
      <family val="2"/>
    </font>
    <font>
      <sz val="10"/>
      <color theme="4" tint="-0.249977111117893"/>
      <name val="Calibri"/>
      <family val="2"/>
    </font>
    <font>
      <sz val="8"/>
      <color theme="8" tint="-0.249977111117893"/>
      <name val="Calibri"/>
      <family val="2"/>
      <scheme val="minor"/>
    </font>
    <font>
      <sz val="10"/>
      <color theme="8" tint="-0.249977111117893"/>
      <name val="Verdana"/>
      <family val="2"/>
    </font>
    <font>
      <sz val="11"/>
      <color theme="8" tint="-0.249977111117893"/>
      <name val="Calibri"/>
      <family val="2"/>
      <scheme val="minor"/>
    </font>
    <font>
      <sz val="10"/>
      <color rgb="FFFF0000"/>
      <name val="Calibri"/>
      <family val="2"/>
    </font>
    <font>
      <b/>
      <u/>
      <sz val="10"/>
      <color rgb="FFFF0000"/>
      <name val="Calibri"/>
      <family val="2"/>
    </font>
    <font>
      <b/>
      <u/>
      <sz val="8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Calibri"/>
      <family val="2"/>
    </font>
    <font>
      <b/>
      <sz val="10"/>
      <color rgb="FFFF0000"/>
      <name val="Calibri"/>
      <family val="2"/>
    </font>
    <font>
      <u/>
      <sz val="10"/>
      <color theme="1"/>
      <name val="Calibri"/>
      <family val="2"/>
    </font>
    <font>
      <sz val="10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u/>
      <sz val="10"/>
      <color rgb="FF000000"/>
      <name val="Calibri"/>
      <family val="2"/>
    </font>
    <font>
      <b/>
      <sz val="14"/>
      <color theme="1"/>
      <name val="Calibri"/>
      <family val="2"/>
    </font>
    <font>
      <b/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9"/>
      <color theme="1"/>
      <name val="Arial"/>
      <family val="2"/>
    </font>
    <font>
      <sz val="9"/>
      <name val="Arial"/>
      <family val="2"/>
    </font>
    <font>
      <sz val="9"/>
      <color theme="8" tint="-0.249977111117893"/>
      <name val="Arial"/>
      <family val="2"/>
    </font>
    <font>
      <sz val="9"/>
      <color rgb="FFFF0000"/>
      <name val="Arial"/>
      <family val="2"/>
    </font>
    <font>
      <b/>
      <u/>
      <sz val="9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u/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1">
    <xf numFmtId="0" fontId="0" fillId="0" borderId="0" xfId="0"/>
    <xf numFmtId="0" fontId="3" fillId="0" borderId="0" xfId="0" applyNumberFormat="1" applyFont="1" applyAlignment="1">
      <alignment horizontal="right"/>
    </xf>
    <xf numFmtId="0" fontId="3" fillId="0" borderId="0" xfId="0" applyFont="1"/>
    <xf numFmtId="0" fontId="4" fillId="0" borderId="0" xfId="0" applyFont="1"/>
    <xf numFmtId="164" fontId="3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/>
    <xf numFmtId="166" fontId="5" fillId="0" borderId="0" xfId="0" applyNumberFormat="1" applyFont="1" applyBorder="1" applyAlignment="1">
      <alignment horizontal="right"/>
    </xf>
    <xf numFmtId="167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Font="1" applyFill="1"/>
    <xf numFmtId="0" fontId="4" fillId="2" borderId="0" xfId="0" applyFont="1" applyFill="1"/>
    <xf numFmtId="164" fontId="3" fillId="2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166" fontId="5" fillId="2" borderId="0" xfId="0" applyNumberFormat="1" applyFont="1" applyFill="1" applyBorder="1" applyAlignment="1">
      <alignment horizontal="right"/>
    </xf>
    <xf numFmtId="167" fontId="4" fillId="2" borderId="0" xfId="0" applyNumberFormat="1" applyFont="1" applyFill="1" applyAlignment="1">
      <alignment horizontal="center"/>
    </xf>
    <xf numFmtId="0" fontId="6" fillId="2" borderId="0" xfId="0" applyNumberFormat="1" applyFont="1" applyFill="1" applyAlignment="1">
      <alignment horizontal="right"/>
    </xf>
    <xf numFmtId="0" fontId="6" fillId="2" borderId="0" xfId="0" applyFont="1" applyFill="1"/>
    <xf numFmtId="164" fontId="6" fillId="2" borderId="0" xfId="0" applyNumberFormat="1" applyFont="1" applyFill="1" applyAlignment="1">
      <alignment horizontal="right"/>
    </xf>
    <xf numFmtId="165" fontId="7" fillId="2" borderId="0" xfId="0" applyNumberFormat="1" applyFont="1" applyFill="1" applyAlignment="1">
      <alignment horizontal="right"/>
    </xf>
    <xf numFmtId="0" fontId="7" fillId="2" borderId="0" xfId="0" applyFont="1" applyFill="1" applyAlignment="1"/>
    <xf numFmtId="166" fontId="7" fillId="2" borderId="0" xfId="0" applyNumberFormat="1" applyFont="1" applyFill="1" applyBorder="1" applyAlignment="1">
      <alignment horizontal="right"/>
    </xf>
    <xf numFmtId="167" fontId="6" fillId="2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right"/>
    </xf>
    <xf numFmtId="0" fontId="6" fillId="2" borderId="0" xfId="0" applyFont="1" applyFill="1" applyAlignment="1">
      <alignment wrapText="1"/>
    </xf>
    <xf numFmtId="0" fontId="8" fillId="2" borderId="0" xfId="0" applyFont="1" applyFill="1"/>
    <xf numFmtId="0" fontId="9" fillId="2" borderId="0" xfId="0" applyNumberFormat="1" applyFont="1" applyFill="1" applyAlignment="1">
      <alignment horizontal="right"/>
    </xf>
    <xf numFmtId="0" fontId="10" fillId="2" borderId="0" xfId="0" applyFont="1" applyFill="1"/>
    <xf numFmtId="0" fontId="11" fillId="2" borderId="0" xfId="0" applyFont="1" applyFill="1" applyAlignment="1">
      <alignment vertical="center"/>
    </xf>
    <xf numFmtId="164" fontId="10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center"/>
    </xf>
    <xf numFmtId="165" fontId="10" fillId="2" borderId="0" xfId="0" applyNumberFormat="1" applyFont="1" applyFill="1" applyAlignment="1">
      <alignment horizontal="right"/>
    </xf>
    <xf numFmtId="166" fontId="10" fillId="2" borderId="0" xfId="0" applyNumberFormat="1" applyFont="1" applyFill="1" applyBorder="1" applyAlignment="1">
      <alignment horizontal="right"/>
    </xf>
    <xf numFmtId="167" fontId="9" fillId="2" borderId="0" xfId="0" applyNumberFormat="1" applyFont="1" applyFill="1" applyAlignment="1">
      <alignment horizontal="center" vertical="center" wrapText="1"/>
    </xf>
    <xf numFmtId="166" fontId="10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vertical="center"/>
    </xf>
    <xf numFmtId="164" fontId="9" fillId="2" borderId="0" xfId="0" applyNumberFormat="1" applyFont="1" applyFill="1" applyAlignment="1">
      <alignment horizontal="right"/>
    </xf>
    <xf numFmtId="0" fontId="11" fillId="2" borderId="0" xfId="0" applyFont="1" applyFill="1"/>
    <xf numFmtId="165" fontId="9" fillId="2" borderId="0" xfId="0" applyNumberFormat="1" applyFont="1" applyFill="1" applyAlignment="1">
      <alignment horizontal="right"/>
    </xf>
    <xf numFmtId="0" fontId="11" fillId="2" borderId="0" xfId="0" applyFont="1" applyFill="1" applyAlignment="1"/>
    <xf numFmtId="166" fontId="9" fillId="2" borderId="0" xfId="0" applyNumberFormat="1" applyFont="1" applyFill="1" applyBorder="1" applyAlignment="1">
      <alignment horizontal="right"/>
    </xf>
    <xf numFmtId="167" fontId="9" fillId="2" borderId="0" xfId="0" applyNumberFormat="1" applyFont="1" applyFill="1" applyAlignment="1">
      <alignment horizontal="center"/>
    </xf>
    <xf numFmtId="166" fontId="9" fillId="2" borderId="0" xfId="0" applyNumberFormat="1" applyFont="1" applyFill="1" applyAlignment="1">
      <alignment horizontal="right"/>
    </xf>
    <xf numFmtId="0" fontId="11" fillId="2" borderId="0" xfId="0" applyNumberFormat="1" applyFont="1" applyFill="1" applyAlignment="1">
      <alignment horizontal="right"/>
    </xf>
    <xf numFmtId="164" fontId="11" fillId="2" borderId="0" xfId="0" applyNumberFormat="1" applyFont="1" applyFill="1" applyAlignment="1">
      <alignment horizontal="right"/>
    </xf>
    <xf numFmtId="9" fontId="11" fillId="2" borderId="0" xfId="0" applyNumberFormat="1" applyFont="1" applyFill="1" applyAlignment="1">
      <alignment horizontal="center" vertical="center"/>
    </xf>
    <xf numFmtId="168" fontId="11" fillId="0" borderId="0" xfId="0" applyNumberFormat="1" applyFont="1" applyAlignment="1">
      <alignment horizontal="right" wrapText="1"/>
    </xf>
    <xf numFmtId="167" fontId="11" fillId="2" borderId="0" xfId="0" applyNumberFormat="1" applyFont="1" applyFill="1" applyAlignment="1">
      <alignment horizontal="center"/>
    </xf>
    <xf numFmtId="166" fontId="11" fillId="2" borderId="0" xfId="0" quotePrefix="1" applyNumberFormat="1" applyFont="1" applyFill="1" applyBorder="1" applyAlignment="1">
      <alignment horizontal="right"/>
    </xf>
    <xf numFmtId="166" fontId="11" fillId="2" borderId="0" xfId="0" quotePrefix="1" applyNumberFormat="1" applyFont="1" applyFill="1" applyAlignment="1">
      <alignment horizontal="right"/>
    </xf>
    <xf numFmtId="0" fontId="10" fillId="2" borderId="0" xfId="0" applyFont="1" applyFill="1" applyAlignment="1">
      <alignment vertical="center"/>
    </xf>
    <xf numFmtId="165" fontId="11" fillId="2" borderId="0" xfId="0" applyNumberFormat="1" applyFont="1" applyFill="1" applyAlignment="1">
      <alignment horizontal="right"/>
    </xf>
    <xf numFmtId="0" fontId="9" fillId="2" borderId="0" xfId="0" applyFont="1" applyFill="1" applyAlignment="1"/>
    <xf numFmtId="166" fontId="11" fillId="2" borderId="0" xfId="0" applyNumberFormat="1" applyFont="1" applyFill="1" applyBorder="1" applyAlignment="1">
      <alignment horizontal="right"/>
    </xf>
    <xf numFmtId="166" fontId="9" fillId="0" borderId="0" xfId="0" applyNumberFormat="1" applyFont="1" applyAlignment="1">
      <alignment horizontal="right" vertical="center" wrapText="1"/>
    </xf>
    <xf numFmtId="0" fontId="9" fillId="2" borderId="0" xfId="0" applyFont="1" applyFill="1" applyAlignment="1">
      <alignment horizontal="justify" vertical="center"/>
    </xf>
    <xf numFmtId="169" fontId="9" fillId="2" borderId="0" xfId="0" applyNumberFormat="1" applyFont="1" applyFill="1" applyAlignment="1">
      <alignment horizontal="right"/>
    </xf>
    <xf numFmtId="9" fontId="9" fillId="2" borderId="0" xfId="0" applyNumberFormat="1" applyFont="1" applyFill="1" applyAlignment="1">
      <alignment horizontal="center"/>
    </xf>
    <xf numFmtId="170" fontId="9" fillId="2" borderId="0" xfId="0" applyNumberFormat="1" applyFont="1" applyFill="1" applyAlignment="1">
      <alignment horizontal="right"/>
    </xf>
    <xf numFmtId="171" fontId="9" fillId="2" borderId="0" xfId="0" applyNumberFormat="1" applyFont="1" applyFill="1" applyBorder="1" applyAlignment="1">
      <alignment horizontal="right"/>
    </xf>
    <xf numFmtId="171" fontId="9" fillId="2" borderId="0" xfId="0" applyNumberFormat="1" applyFont="1" applyFill="1" applyAlignment="1">
      <alignment horizontal="right"/>
    </xf>
    <xf numFmtId="169" fontId="4" fillId="0" borderId="0" xfId="0" applyNumberFormat="1" applyFont="1" applyAlignment="1">
      <alignment vertical="center" wrapText="1"/>
    </xf>
    <xf numFmtId="169" fontId="4" fillId="0" borderId="0" xfId="0" applyNumberFormat="1" applyFont="1"/>
    <xf numFmtId="0" fontId="9" fillId="2" borderId="0" xfId="0" applyFont="1" applyFill="1" applyAlignment="1">
      <alignment horizontal="left" vertical="center"/>
    </xf>
    <xf numFmtId="0" fontId="9" fillId="2" borderId="0" xfId="0" applyNumberFormat="1" applyFont="1" applyFill="1" applyAlignment="1">
      <alignment horizontal="right" vertical="top"/>
    </xf>
    <xf numFmtId="0" fontId="11" fillId="2" borderId="0" xfId="0" applyNumberFormat="1" applyFont="1" applyFill="1" applyAlignment="1">
      <alignment horizontal="right" vertical="top"/>
    </xf>
    <xf numFmtId="0" fontId="11" fillId="2" borderId="0" xfId="0" applyFont="1" applyFill="1" applyAlignment="1">
      <alignment horizontal="justify" vertical="center"/>
    </xf>
    <xf numFmtId="0" fontId="12" fillId="2" borderId="0" xfId="0" applyFont="1" applyFill="1"/>
    <xf numFmtId="0" fontId="13" fillId="2" borderId="0" xfId="0" applyNumberFormat="1" applyFont="1" applyFill="1" applyAlignment="1">
      <alignment horizontal="right" vertical="top"/>
    </xf>
    <xf numFmtId="0" fontId="14" fillId="2" borderId="0" xfId="0" applyFont="1" applyFill="1" applyAlignment="1">
      <alignment horizontal="justify" vertical="center"/>
    </xf>
    <xf numFmtId="164" fontId="14" fillId="2" borderId="0" xfId="0" applyNumberFormat="1" applyFont="1" applyFill="1" applyAlignment="1">
      <alignment horizontal="right"/>
    </xf>
    <xf numFmtId="9" fontId="14" fillId="2" borderId="0" xfId="0" applyNumberFormat="1" applyFont="1" applyFill="1" applyAlignment="1">
      <alignment horizontal="center"/>
    </xf>
    <xf numFmtId="165" fontId="14" fillId="2" borderId="0" xfId="0" applyNumberFormat="1" applyFont="1" applyFill="1" applyAlignment="1">
      <alignment horizontal="right"/>
    </xf>
    <xf numFmtId="166" fontId="14" fillId="2" borderId="0" xfId="0" applyNumberFormat="1" applyFont="1" applyFill="1" applyBorder="1" applyAlignment="1">
      <alignment horizontal="right"/>
    </xf>
    <xf numFmtId="167" fontId="14" fillId="2" borderId="0" xfId="0" applyNumberFormat="1" applyFont="1" applyFill="1" applyAlignment="1">
      <alignment horizontal="center"/>
    </xf>
    <xf numFmtId="166" fontId="14" fillId="2" borderId="0" xfId="0" applyNumberFormat="1" applyFont="1" applyFill="1" applyAlignment="1">
      <alignment horizontal="right"/>
    </xf>
    <xf numFmtId="0" fontId="15" fillId="2" borderId="0" xfId="0" applyFont="1" applyFill="1"/>
    <xf numFmtId="0" fontId="15" fillId="0" borderId="0" xfId="0" applyFont="1"/>
    <xf numFmtId="0" fontId="16" fillId="2" borderId="0" xfId="0" applyFont="1" applyFill="1" applyAlignment="1">
      <alignment horizontal="justify" vertical="center"/>
    </xf>
    <xf numFmtId="0" fontId="17" fillId="0" borderId="0" xfId="0" applyFont="1"/>
    <xf numFmtId="166" fontId="18" fillId="2" borderId="0" xfId="0" applyNumberFormat="1" applyFont="1" applyFill="1" applyAlignment="1">
      <alignment horizontal="right"/>
    </xf>
    <xf numFmtId="0" fontId="12" fillId="2" borderId="0" xfId="0" applyFont="1" applyFill="1" applyAlignment="1">
      <alignment horizontal="justify" vertical="center"/>
    </xf>
    <xf numFmtId="0" fontId="10" fillId="2" borderId="0" xfId="0" applyFont="1" applyFill="1" applyAlignment="1">
      <alignment horizontal="justify" vertical="center"/>
    </xf>
    <xf numFmtId="0" fontId="14" fillId="2" borderId="0" xfId="0" applyNumberFormat="1" applyFont="1" applyFill="1" applyAlignment="1">
      <alignment horizontal="right" vertical="top"/>
    </xf>
    <xf numFmtId="0" fontId="18" fillId="2" borderId="0" xfId="0" applyNumberFormat="1" applyFont="1" applyFill="1" applyAlignment="1">
      <alignment horizontal="right"/>
    </xf>
    <xf numFmtId="0" fontId="0" fillId="0" borderId="0" xfId="0" applyFont="1"/>
    <xf numFmtId="0" fontId="19" fillId="2" borderId="0" xfId="0" applyFont="1" applyFill="1" applyAlignment="1">
      <alignment horizontal="justify" vertical="center"/>
    </xf>
    <xf numFmtId="164" fontId="19" fillId="2" borderId="0" xfId="0" applyNumberFormat="1" applyFont="1" applyFill="1" applyAlignment="1">
      <alignment horizontal="right"/>
    </xf>
    <xf numFmtId="9" fontId="19" fillId="2" borderId="0" xfId="0" applyNumberFormat="1" applyFont="1" applyFill="1" applyAlignment="1">
      <alignment horizontal="center"/>
    </xf>
    <xf numFmtId="165" fontId="19" fillId="2" borderId="0" xfId="0" applyNumberFormat="1" applyFont="1" applyFill="1" applyAlignment="1">
      <alignment horizontal="right"/>
    </xf>
    <xf numFmtId="166" fontId="19" fillId="2" borderId="0" xfId="0" applyNumberFormat="1" applyFont="1" applyFill="1" applyBorder="1" applyAlignment="1">
      <alignment horizontal="right"/>
    </xf>
    <xf numFmtId="167" fontId="19" fillId="2" borderId="0" xfId="0" applyNumberFormat="1" applyFont="1" applyFill="1" applyAlignment="1">
      <alignment horizontal="center"/>
    </xf>
    <xf numFmtId="0" fontId="20" fillId="2" borderId="0" xfId="0" applyFont="1" applyFill="1"/>
    <xf numFmtId="0" fontId="20" fillId="0" borderId="0" xfId="0" applyFont="1"/>
    <xf numFmtId="0" fontId="21" fillId="0" borderId="0" xfId="0" applyFont="1"/>
    <xf numFmtId="0" fontId="18" fillId="2" borderId="0" xfId="0" applyFont="1" applyFill="1" applyAlignment="1">
      <alignment horizontal="justify" vertical="center"/>
    </xf>
    <xf numFmtId="164" fontId="18" fillId="2" borderId="0" xfId="0" applyNumberFormat="1" applyFont="1" applyFill="1" applyAlignment="1">
      <alignment horizontal="right"/>
    </xf>
    <xf numFmtId="9" fontId="18" fillId="2" borderId="0" xfId="0" applyNumberFormat="1" applyFont="1" applyFill="1" applyAlignment="1">
      <alignment horizontal="center"/>
    </xf>
    <xf numFmtId="165" fontId="18" fillId="2" borderId="0" xfId="0" applyNumberFormat="1" applyFont="1" applyFill="1" applyAlignment="1">
      <alignment horizontal="right"/>
    </xf>
    <xf numFmtId="166" fontId="18" fillId="2" borderId="0" xfId="0" applyNumberFormat="1" applyFont="1" applyFill="1" applyBorder="1" applyAlignment="1">
      <alignment horizontal="right"/>
    </xf>
    <xf numFmtId="167" fontId="18" fillId="2" borderId="0" xfId="0" applyNumberFormat="1" applyFont="1" applyFill="1" applyAlignment="1">
      <alignment horizontal="center"/>
    </xf>
    <xf numFmtId="0" fontId="22" fillId="2" borderId="0" xfId="0" applyFont="1" applyFill="1"/>
    <xf numFmtId="0" fontId="22" fillId="0" borderId="0" xfId="0" applyFont="1"/>
    <xf numFmtId="0" fontId="1" fillId="0" borderId="0" xfId="0" applyFont="1"/>
    <xf numFmtId="0" fontId="23" fillId="2" borderId="0" xfId="0" applyFont="1" applyFill="1" applyAlignment="1">
      <alignment vertical="center"/>
    </xf>
    <xf numFmtId="0" fontId="18" fillId="2" borderId="0" xfId="0" applyFont="1" applyFill="1" applyAlignment="1"/>
    <xf numFmtId="0" fontId="18" fillId="2" borderId="0" xfId="0" applyFont="1" applyFill="1"/>
    <xf numFmtId="172" fontId="22" fillId="0" borderId="0" xfId="0" applyNumberFormat="1" applyFont="1"/>
    <xf numFmtId="0" fontId="19" fillId="2" borderId="0" xfId="0" applyFont="1" applyFill="1" applyAlignment="1">
      <alignment vertical="center"/>
    </xf>
    <xf numFmtId="173" fontId="9" fillId="2" borderId="0" xfId="0" applyNumberFormat="1" applyFont="1" applyFill="1" applyAlignment="1">
      <alignment horizontal="right"/>
    </xf>
    <xf numFmtId="10" fontId="9" fillId="2" borderId="0" xfId="0" applyNumberFormat="1" applyFont="1" applyFill="1"/>
    <xf numFmtId="168" fontId="11" fillId="2" borderId="0" xfId="0" applyNumberFormat="1" applyFont="1" applyFill="1" applyAlignment="1">
      <alignment horizontal="right" wrapText="1"/>
    </xf>
    <xf numFmtId="10" fontId="9" fillId="2" borderId="0" xfId="0" applyNumberFormat="1" applyFont="1" applyFill="1" applyAlignment="1"/>
    <xf numFmtId="166" fontId="0" fillId="0" borderId="0" xfId="0" applyNumberFormat="1"/>
    <xf numFmtId="2" fontId="9" fillId="2" borderId="0" xfId="0" applyNumberFormat="1" applyFont="1" applyFill="1" applyAlignment="1">
      <alignment horizontal="right"/>
    </xf>
    <xf numFmtId="174" fontId="9" fillId="2" borderId="0" xfId="0" applyNumberFormat="1" applyFont="1" applyFill="1"/>
    <xf numFmtId="174" fontId="9" fillId="2" borderId="0" xfId="0" applyNumberFormat="1" applyFont="1" applyFill="1" applyAlignment="1">
      <alignment horizontal="right"/>
    </xf>
    <xf numFmtId="165" fontId="9" fillId="2" borderId="0" xfId="0" applyNumberFormat="1" applyFont="1" applyFill="1" applyAlignment="1"/>
    <xf numFmtId="2" fontId="18" fillId="2" borderId="0" xfId="0" applyNumberFormat="1" applyFont="1" applyFill="1" applyAlignment="1">
      <alignment horizontal="right"/>
    </xf>
    <xf numFmtId="166" fontId="11" fillId="2" borderId="0" xfId="0" applyNumberFormat="1" applyFont="1" applyFill="1" applyAlignment="1">
      <alignment horizontal="right"/>
    </xf>
    <xf numFmtId="174" fontId="18" fillId="2" borderId="0" xfId="0" applyNumberFormat="1" applyFont="1" applyFill="1"/>
    <xf numFmtId="165" fontId="18" fillId="2" borderId="0" xfId="0" applyNumberFormat="1" applyFont="1" applyFill="1" applyAlignment="1"/>
    <xf numFmtId="166" fontId="24" fillId="2" borderId="0" xfId="0" applyNumberFormat="1" applyFont="1" applyFill="1" applyBorder="1" applyAlignment="1">
      <alignment horizontal="right"/>
    </xf>
    <xf numFmtId="166" fontId="24" fillId="2" borderId="0" xfId="0" applyNumberFormat="1" applyFont="1" applyFill="1" applyAlignment="1">
      <alignment horizontal="right"/>
    </xf>
    <xf numFmtId="175" fontId="9" fillId="2" borderId="0" xfId="0" applyNumberFormat="1" applyFont="1" applyFill="1" applyAlignment="1">
      <alignment horizontal="right"/>
    </xf>
    <xf numFmtId="0" fontId="9" fillId="2" borderId="0" xfId="0" applyFont="1" applyFill="1" applyAlignment="1">
      <alignment horizontal="justify"/>
    </xf>
    <xf numFmtId="174" fontId="23" fillId="2" borderId="0" xfId="0" applyNumberFormat="1" applyFont="1" applyFill="1" applyAlignment="1">
      <alignment horizontal="right"/>
    </xf>
    <xf numFmtId="9" fontId="23" fillId="2" borderId="0" xfId="0" applyNumberFormat="1" applyFont="1" applyFill="1" applyAlignment="1">
      <alignment horizontal="center"/>
    </xf>
    <xf numFmtId="165" fontId="23" fillId="2" borderId="0" xfId="0" applyNumberFormat="1" applyFont="1" applyFill="1" applyAlignment="1"/>
    <xf numFmtId="0" fontId="25" fillId="2" borderId="0" xfId="0" applyFont="1" applyFill="1" applyAlignment="1">
      <alignment horizontal="justify" vertical="center"/>
    </xf>
    <xf numFmtId="166" fontId="26" fillId="2" borderId="0" xfId="0" applyNumberFormat="1" applyFont="1" applyFill="1" applyAlignment="1">
      <alignment horizontal="right"/>
    </xf>
    <xf numFmtId="8" fontId="4" fillId="2" borderId="0" xfId="0" applyNumberFormat="1" applyFont="1" applyFill="1"/>
    <xf numFmtId="0" fontId="27" fillId="2" borderId="0" xfId="0" applyFont="1" applyFill="1"/>
    <xf numFmtId="0" fontId="27" fillId="0" borderId="0" xfId="0" applyFont="1"/>
    <xf numFmtId="0" fontId="2" fillId="0" borderId="0" xfId="0" applyFont="1"/>
    <xf numFmtId="0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166" fontId="28" fillId="2" borderId="0" xfId="0" applyNumberFormat="1" applyFont="1" applyFill="1" applyAlignment="1">
      <alignment horizontal="right" vertical="center"/>
    </xf>
    <xf numFmtId="0" fontId="0" fillId="2" borderId="0" xfId="0" applyFill="1"/>
    <xf numFmtId="0" fontId="26" fillId="2" borderId="0" xfId="0" applyNumberFormat="1" applyFont="1" applyFill="1" applyAlignment="1">
      <alignment vertical="center"/>
    </xf>
    <xf numFmtId="0" fontId="9" fillId="2" borderId="0" xfId="0" applyNumberFormat="1" applyFont="1" applyFill="1"/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166" fontId="26" fillId="2" borderId="0" xfId="0" applyNumberFormat="1" applyFont="1" applyFill="1" applyAlignment="1">
      <alignment horizontal="right" vertical="center"/>
    </xf>
    <xf numFmtId="167" fontId="26" fillId="2" borderId="0" xfId="0" applyNumberFormat="1" applyFont="1" applyFill="1" applyAlignment="1">
      <alignment horizontal="center" vertical="center"/>
    </xf>
    <xf numFmtId="166" fontId="9" fillId="2" borderId="0" xfId="0" applyNumberFormat="1" applyFont="1" applyFill="1" applyAlignment="1">
      <alignment horizontal="right" vertical="center"/>
    </xf>
    <xf numFmtId="0" fontId="9" fillId="2" borderId="0" xfId="0" applyNumberFormat="1" applyFont="1" applyFill="1" applyAlignment="1">
      <alignment vertical="center"/>
    </xf>
    <xf numFmtId="0" fontId="1" fillId="2" borderId="0" xfId="0" applyFont="1" applyFill="1"/>
    <xf numFmtId="167" fontId="9" fillId="2" borderId="0" xfId="0" applyNumberFormat="1" applyFont="1" applyFill="1" applyAlignment="1">
      <alignment horizontal="center" vertical="center"/>
    </xf>
    <xf numFmtId="0" fontId="0" fillId="2" borderId="0" xfId="0" applyFont="1" applyFill="1"/>
    <xf numFmtId="2" fontId="9" fillId="2" borderId="0" xfId="0" applyNumberFormat="1" applyFont="1" applyFill="1" applyAlignment="1">
      <alignment vertical="center"/>
    </xf>
    <xf numFmtId="0" fontId="9" fillId="2" borderId="0" xfId="0" applyNumberFormat="1" applyFont="1" applyFill="1" applyAlignment="1">
      <alignment horizontal="left" vertical="center" indent="5"/>
    </xf>
    <xf numFmtId="0" fontId="9" fillId="2" borderId="0" xfId="0" applyNumberFormat="1" applyFont="1" applyFill="1" applyAlignment="1">
      <alignment horizontal="right" vertical="center"/>
    </xf>
    <xf numFmtId="2" fontId="9" fillId="2" borderId="0" xfId="0" applyNumberFormat="1" applyFont="1" applyFill="1" applyAlignment="1">
      <alignment horizontal="right" vertical="center"/>
    </xf>
    <xf numFmtId="0" fontId="10" fillId="2" borderId="0" xfId="0" applyFont="1" applyFill="1" applyAlignment="1">
      <alignment horizontal="left" vertical="center"/>
    </xf>
    <xf numFmtId="0" fontId="11" fillId="2" borderId="0" xfId="0" applyNumberFormat="1" applyFont="1" applyFill="1" applyAlignment="1">
      <alignment vertical="center"/>
    </xf>
    <xf numFmtId="6" fontId="9" fillId="2" borderId="0" xfId="0" applyNumberFormat="1" applyFont="1" applyFill="1" applyAlignment="1">
      <alignment vertical="center"/>
    </xf>
    <xf numFmtId="10" fontId="9" fillId="2" borderId="0" xfId="0" applyNumberFormat="1" applyFont="1" applyFill="1" applyAlignment="1">
      <alignment vertical="center"/>
    </xf>
    <xf numFmtId="164" fontId="12" fillId="2" borderId="0" xfId="0" applyNumberFormat="1" applyFont="1" applyFill="1" applyAlignment="1">
      <alignment horizontal="right"/>
    </xf>
    <xf numFmtId="167" fontId="0" fillId="2" borderId="0" xfId="0" applyNumberFormat="1" applyFont="1" applyFill="1" applyAlignment="1">
      <alignment horizontal="center"/>
    </xf>
    <xf numFmtId="166" fontId="0" fillId="2" borderId="0" xfId="0" applyNumberFormat="1" applyFont="1" applyFill="1" applyAlignment="1">
      <alignment horizontal="right"/>
    </xf>
    <xf numFmtId="0" fontId="5" fillId="2" borderId="0" xfId="0" applyNumberFormat="1" applyFont="1" applyFill="1" applyAlignment="1">
      <alignment horizontal="right"/>
    </xf>
    <xf numFmtId="0" fontId="5" fillId="0" borderId="0" xfId="0" applyNumberFormat="1" applyFont="1" applyAlignment="1">
      <alignment horizontal="right"/>
    </xf>
    <xf numFmtId="0" fontId="12" fillId="0" borderId="0" xfId="0" applyFont="1"/>
    <xf numFmtId="164" fontId="12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center"/>
    </xf>
    <xf numFmtId="166" fontId="0" fillId="0" borderId="0" xfId="0" applyNumberFormat="1" applyFont="1" applyAlignment="1">
      <alignment horizontal="right"/>
    </xf>
    <xf numFmtId="167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0" fontId="30" fillId="2" borderId="0" xfId="0" applyFont="1" applyFill="1" applyAlignment="1">
      <alignment horizontal="left"/>
    </xf>
    <xf numFmtId="166" fontId="23" fillId="2" borderId="0" xfId="0" applyNumberFormat="1" applyFont="1" applyFill="1" applyAlignment="1">
      <alignment horizontal="right"/>
    </xf>
    <xf numFmtId="166" fontId="15" fillId="2" borderId="0" xfId="0" applyNumberFormat="1" applyFont="1" applyFill="1"/>
    <xf numFmtId="166" fontId="4" fillId="2" borderId="0" xfId="0" applyNumberFormat="1" applyFont="1" applyFill="1"/>
    <xf numFmtId="166" fontId="20" fillId="2" borderId="0" xfId="0" applyNumberFormat="1" applyFont="1" applyFill="1"/>
    <xf numFmtId="166" fontId="22" fillId="2" borderId="0" xfId="0" applyNumberFormat="1" applyFont="1" applyFill="1"/>
    <xf numFmtId="166" fontId="27" fillId="2" borderId="0" xfId="0" applyNumberFormat="1" applyFont="1" applyFill="1"/>
    <xf numFmtId="166" fontId="0" fillId="2" borderId="0" xfId="0" applyNumberFormat="1" applyFill="1"/>
    <xf numFmtId="166" fontId="1" fillId="2" borderId="0" xfId="0" applyNumberFormat="1" applyFont="1" applyFill="1"/>
    <xf numFmtId="166" fontId="0" fillId="2" borderId="0" xfId="0" applyNumberFormat="1" applyFont="1" applyFill="1"/>
    <xf numFmtId="0" fontId="23" fillId="2" borderId="0" xfId="0" applyNumberFormat="1" applyFont="1" applyFill="1" applyAlignment="1">
      <alignment horizontal="right" vertical="top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wrapText="1"/>
    </xf>
    <xf numFmtId="0" fontId="30" fillId="2" borderId="0" xfId="0" applyFont="1" applyFill="1" applyAlignment="1">
      <alignment horizontal="left" wrapText="1"/>
    </xf>
    <xf numFmtId="0" fontId="8" fillId="2" borderId="0" xfId="0" applyFont="1" applyFill="1" applyAlignment="1">
      <alignment wrapText="1"/>
    </xf>
    <xf numFmtId="0" fontId="10" fillId="2" borderId="0" xfId="0" applyFont="1" applyFill="1" applyAlignment="1">
      <alignment wrapText="1"/>
    </xf>
    <xf numFmtId="0" fontId="9" fillId="2" borderId="0" xfId="0" applyFont="1" applyFill="1" applyAlignment="1">
      <alignment wrapText="1"/>
    </xf>
    <xf numFmtId="0" fontId="11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justify" vertical="center" wrapText="1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justify" vertical="center" wrapText="1"/>
    </xf>
    <xf numFmtId="0" fontId="12" fillId="2" borderId="0" xfId="0" applyFont="1" applyFill="1" applyAlignment="1">
      <alignment wrapText="1"/>
    </xf>
    <xf numFmtId="0" fontId="23" fillId="2" borderId="0" xfId="0" applyFont="1" applyFill="1" applyAlignment="1">
      <alignment horizontal="justify" vertical="center" wrapText="1"/>
    </xf>
    <xf numFmtId="0" fontId="10" fillId="2" borderId="0" xfId="0" applyFont="1" applyFill="1" applyAlignment="1">
      <alignment horizontal="justify" vertical="center" wrapText="1"/>
    </xf>
    <xf numFmtId="0" fontId="23" fillId="2" borderId="0" xfId="0" applyFont="1" applyFill="1" applyAlignment="1">
      <alignment vertical="center" wrapText="1"/>
    </xf>
    <xf numFmtId="0" fontId="19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justify" vertical="center" wrapText="1"/>
    </xf>
    <xf numFmtId="0" fontId="28" fillId="2" borderId="0" xfId="0" applyFont="1" applyFill="1" applyAlignment="1">
      <alignment vertical="center" wrapText="1"/>
    </xf>
    <xf numFmtId="0" fontId="11" fillId="2" borderId="0" xfId="0" applyFont="1" applyFill="1" applyAlignment="1">
      <alignment wrapText="1"/>
    </xf>
    <xf numFmtId="0" fontId="29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left" vertical="center" wrapText="1"/>
    </xf>
    <xf numFmtId="0" fontId="12" fillId="0" borderId="0" xfId="0" applyFont="1" applyAlignment="1">
      <alignment wrapText="1"/>
    </xf>
    <xf numFmtId="0" fontId="31" fillId="2" borderId="0" xfId="0" applyFont="1" applyFill="1" applyAlignment="1">
      <alignment horizontal="center"/>
    </xf>
    <xf numFmtId="0" fontId="27" fillId="2" borderId="0" xfId="0" applyFont="1" applyFill="1" applyAlignment="1">
      <alignment horizontal="center"/>
    </xf>
    <xf numFmtId="166" fontId="9" fillId="2" borderId="0" xfId="0" applyNumberFormat="1" applyFont="1" applyFill="1" applyAlignment="1">
      <alignment horizontal="right" vertical="center" wrapText="1"/>
    </xf>
    <xf numFmtId="0" fontId="4" fillId="3" borderId="0" xfId="0" applyFont="1" applyFill="1"/>
    <xf numFmtId="166" fontId="10" fillId="3" borderId="0" xfId="0" applyNumberFormat="1" applyFont="1" applyFill="1" applyAlignment="1">
      <alignment horizontal="right"/>
    </xf>
    <xf numFmtId="166" fontId="9" fillId="3" borderId="0" xfId="0" applyNumberFormat="1" applyFont="1" applyFill="1" applyAlignment="1">
      <alignment horizontal="right"/>
    </xf>
    <xf numFmtId="166" fontId="11" fillId="3" borderId="0" xfId="0" quotePrefix="1" applyNumberFormat="1" applyFont="1" applyFill="1" applyAlignment="1">
      <alignment horizontal="right"/>
    </xf>
    <xf numFmtId="171" fontId="32" fillId="3" borderId="0" xfId="0" applyNumberFormat="1" applyFont="1" applyFill="1"/>
    <xf numFmtId="169" fontId="4" fillId="3" borderId="0" xfId="0" applyNumberFormat="1" applyFont="1" applyFill="1"/>
    <xf numFmtId="169" fontId="4" fillId="3" borderId="0" xfId="0" applyNumberFormat="1" applyFont="1" applyFill="1" applyAlignment="1">
      <alignment vertical="center" wrapText="1"/>
    </xf>
    <xf numFmtId="166" fontId="32" fillId="3" borderId="0" xfId="0" applyNumberFormat="1" applyFont="1" applyFill="1"/>
    <xf numFmtId="166" fontId="4" fillId="3" borderId="0" xfId="0" applyNumberFormat="1" applyFont="1" applyFill="1"/>
    <xf numFmtId="166" fontId="20" fillId="3" borderId="0" xfId="0" applyNumberFormat="1" applyFont="1" applyFill="1"/>
    <xf numFmtId="166" fontId="22" fillId="3" borderId="0" xfId="0" applyNumberFormat="1" applyFont="1" applyFill="1"/>
    <xf numFmtId="166" fontId="27" fillId="3" borderId="0" xfId="0" applyNumberFormat="1" applyFont="1" applyFill="1"/>
    <xf numFmtId="166" fontId="0" fillId="3" borderId="0" xfId="0" applyNumberFormat="1" applyFill="1"/>
    <xf numFmtId="166" fontId="0" fillId="3" borderId="0" xfId="0" applyNumberFormat="1" applyFont="1" applyFill="1"/>
    <xf numFmtId="0" fontId="0" fillId="3" borderId="0" xfId="0" applyFont="1" applyFill="1"/>
    <xf numFmtId="0" fontId="0" fillId="3" borderId="0" xfId="0" applyFill="1"/>
    <xf numFmtId="172" fontId="0" fillId="0" borderId="0" xfId="0" applyNumberFormat="1"/>
    <xf numFmtId="4" fontId="0" fillId="0" borderId="0" xfId="0" applyNumberFormat="1"/>
    <xf numFmtId="0" fontId="0" fillId="0" borderId="0" xfId="0" quotePrefix="1"/>
    <xf numFmtId="176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33" fillId="2" borderId="4" xfId="0" applyNumberFormat="1" applyFont="1" applyFill="1" applyBorder="1" applyAlignment="1">
      <alignment horizontal="left"/>
    </xf>
    <xf numFmtId="0" fontId="33" fillId="2" borderId="4" xfId="0" applyNumberFormat="1" applyFont="1" applyFill="1" applyBorder="1" applyAlignment="1">
      <alignment horizontal="right"/>
    </xf>
    <xf numFmtId="0" fontId="35" fillId="2" borderId="0" xfId="0" applyFont="1" applyFill="1" applyBorder="1" applyAlignment="1">
      <alignment wrapText="1"/>
    </xf>
    <xf numFmtId="166" fontId="35" fillId="2" borderId="0" xfId="0" applyNumberFormat="1" applyFont="1" applyFill="1" applyBorder="1" applyAlignment="1">
      <alignment horizontal="right" vertical="top"/>
    </xf>
    <xf numFmtId="176" fontId="35" fillId="2" borderId="0" xfId="0" applyNumberFormat="1" applyFont="1" applyFill="1" applyBorder="1" applyAlignment="1">
      <alignment horizontal="center" vertical="top" wrapText="1"/>
    </xf>
    <xf numFmtId="176" fontId="35" fillId="2" borderId="0" xfId="0" applyNumberFormat="1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vertical="top"/>
    </xf>
    <xf numFmtId="176" fontId="35" fillId="2" borderId="5" xfId="0" applyNumberFormat="1" applyFont="1" applyFill="1" applyBorder="1" applyAlignment="1">
      <alignment horizontal="center" wrapText="1"/>
    </xf>
    <xf numFmtId="0" fontId="33" fillId="2" borderId="0" xfId="0" applyFont="1" applyFill="1" applyBorder="1" applyAlignment="1">
      <alignment wrapText="1"/>
    </xf>
    <xf numFmtId="166" fontId="33" fillId="2" borderId="0" xfId="0" applyNumberFormat="1" applyFont="1" applyFill="1" applyBorder="1" applyAlignment="1">
      <alignment horizontal="right"/>
    </xf>
    <xf numFmtId="49" fontId="34" fillId="2" borderId="0" xfId="0" applyNumberFormat="1" applyFont="1" applyFill="1" applyBorder="1" applyAlignment="1">
      <alignment horizontal="center"/>
    </xf>
    <xf numFmtId="176" fontId="33" fillId="2" borderId="0" xfId="0" applyNumberFormat="1" applyFont="1" applyFill="1" applyBorder="1" applyAlignment="1">
      <alignment horizontal="center"/>
    </xf>
    <xf numFmtId="0" fontId="33" fillId="2" borderId="0" xfId="0" applyFont="1" applyFill="1" applyBorder="1"/>
    <xf numFmtId="0" fontId="33" fillId="2" borderId="5" xfId="0" applyFont="1" applyFill="1" applyBorder="1"/>
    <xf numFmtId="0" fontId="34" fillId="2" borderId="4" xfId="0" applyNumberFormat="1" applyFont="1" applyFill="1" applyBorder="1" applyAlignment="1">
      <alignment horizontal="right"/>
    </xf>
    <xf numFmtId="0" fontId="34" fillId="2" borderId="0" xfId="0" applyFont="1" applyFill="1" applyBorder="1" applyAlignment="1">
      <alignment vertical="center" wrapText="1"/>
    </xf>
    <xf numFmtId="166" fontId="34" fillId="2" borderId="0" xfId="0" quotePrefix="1" applyNumberFormat="1" applyFont="1" applyFill="1" applyBorder="1" applyAlignment="1">
      <alignment horizontal="right"/>
    </xf>
    <xf numFmtId="0" fontId="33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vertical="center" wrapText="1"/>
    </xf>
    <xf numFmtId="0" fontId="33" fillId="2" borderId="5" xfId="0" applyFont="1" applyFill="1" applyBorder="1" applyAlignment="1">
      <alignment horizontal="right"/>
    </xf>
    <xf numFmtId="0" fontId="33" fillId="2" borderId="0" xfId="0" applyFont="1" applyFill="1" applyBorder="1" applyAlignment="1">
      <alignment horizontal="justify" vertical="center" wrapText="1"/>
    </xf>
    <xf numFmtId="171" fontId="33" fillId="2" borderId="0" xfId="0" applyNumberFormat="1" applyFont="1" applyFill="1" applyBorder="1"/>
    <xf numFmtId="177" fontId="33" fillId="2" borderId="0" xfId="0" applyNumberFormat="1" applyFont="1" applyFill="1" applyBorder="1" applyAlignment="1">
      <alignment horizontal="center"/>
    </xf>
    <xf numFmtId="177" fontId="33" fillId="2" borderId="5" xfId="0" applyNumberFormat="1" applyFont="1" applyFill="1" applyBorder="1" applyAlignment="1">
      <alignment horizontal="right"/>
    </xf>
    <xf numFmtId="0" fontId="33" fillId="2" borderId="0" xfId="0" applyFont="1" applyFill="1" applyBorder="1" applyAlignment="1">
      <alignment vertical="center" wrapText="1"/>
    </xf>
    <xf numFmtId="169" fontId="33" fillId="2" borderId="0" xfId="0" applyNumberFormat="1" applyFont="1" applyFill="1" applyBorder="1"/>
    <xf numFmtId="0" fontId="33" fillId="2" borderId="0" xfId="0" applyFont="1" applyFill="1" applyBorder="1" applyAlignment="1">
      <alignment horizontal="left" vertical="center" wrapText="1"/>
    </xf>
    <xf numFmtId="169" fontId="33" fillId="2" borderId="0" xfId="0" applyNumberFormat="1" applyFont="1" applyFill="1" applyBorder="1" applyAlignment="1">
      <alignment vertical="center" wrapText="1"/>
    </xf>
    <xf numFmtId="0" fontId="33" fillId="2" borderId="4" xfId="0" applyNumberFormat="1" applyFont="1" applyFill="1" applyBorder="1" applyAlignment="1">
      <alignment horizontal="right" vertical="top"/>
    </xf>
    <xf numFmtId="0" fontId="34" fillId="2" borderId="4" xfId="0" applyNumberFormat="1" applyFont="1" applyFill="1" applyBorder="1" applyAlignment="1">
      <alignment horizontal="right" vertical="top"/>
    </xf>
    <xf numFmtId="0" fontId="34" fillId="2" borderId="0" xfId="0" applyFont="1" applyFill="1" applyBorder="1" applyAlignment="1">
      <alignment horizontal="justify" vertical="center" wrapText="1"/>
    </xf>
    <xf numFmtId="0" fontId="36" fillId="2" borderId="4" xfId="0" applyNumberFormat="1" applyFont="1" applyFill="1" applyBorder="1" applyAlignment="1">
      <alignment horizontal="right" vertical="top"/>
    </xf>
    <xf numFmtId="0" fontId="36" fillId="2" borderId="0" xfId="0" applyFont="1" applyFill="1" applyBorder="1" applyAlignment="1">
      <alignment horizontal="justify" vertical="center" wrapText="1"/>
    </xf>
    <xf numFmtId="166" fontId="33" fillId="2" borderId="0" xfId="0" applyNumberFormat="1" applyFont="1" applyFill="1" applyBorder="1"/>
    <xf numFmtId="0" fontId="37" fillId="2" borderId="0" xfId="0" applyFont="1" applyFill="1" applyBorder="1" applyAlignment="1">
      <alignment horizontal="center" vertical="center"/>
    </xf>
    <xf numFmtId="178" fontId="33" fillId="2" borderId="0" xfId="0" applyNumberFormat="1" applyFont="1" applyFill="1" applyBorder="1" applyAlignment="1">
      <alignment horizontal="center"/>
    </xf>
    <xf numFmtId="178" fontId="33" fillId="2" borderId="5" xfId="0" applyNumberFormat="1" applyFont="1" applyFill="1" applyBorder="1" applyAlignment="1">
      <alignment horizontal="center"/>
    </xf>
    <xf numFmtId="0" fontId="33" fillId="2" borderId="0" xfId="0" applyFont="1" applyFill="1" applyBorder="1" applyAlignment="1">
      <alignment horizontal="center" vertical="center"/>
    </xf>
    <xf numFmtId="177" fontId="33" fillId="2" borderId="5" xfId="0" applyNumberFormat="1" applyFont="1" applyFill="1" applyBorder="1" applyAlignment="1">
      <alignment horizontal="center"/>
    </xf>
    <xf numFmtId="0" fontId="35" fillId="2" borderId="0" xfId="0" applyFont="1" applyFill="1" applyBorder="1" applyAlignment="1">
      <alignment horizontal="justify" vertical="center" wrapText="1"/>
    </xf>
    <xf numFmtId="0" fontId="38" fillId="2" borderId="4" xfId="0" applyNumberFormat="1" applyFont="1" applyFill="1" applyBorder="1" applyAlignment="1">
      <alignment horizontal="right"/>
    </xf>
    <xf numFmtId="166" fontId="39" fillId="2" borderId="0" xfId="0" applyNumberFormat="1" applyFont="1" applyFill="1" applyBorder="1"/>
    <xf numFmtId="0" fontId="39" fillId="2" borderId="0" xfId="0" applyFont="1" applyFill="1" applyBorder="1" applyAlignment="1">
      <alignment horizontal="center"/>
    </xf>
    <xf numFmtId="178" fontId="39" fillId="2" borderId="0" xfId="0" applyNumberFormat="1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166" fontId="38" fillId="2" borderId="0" xfId="0" applyNumberFormat="1" applyFont="1" applyFill="1" applyBorder="1"/>
    <xf numFmtId="176" fontId="38" fillId="2" borderId="0" xfId="0" applyNumberFormat="1" applyFont="1" applyFill="1" applyBorder="1" applyAlignment="1">
      <alignment horizontal="center"/>
    </xf>
    <xf numFmtId="0" fontId="36" fillId="2" borderId="0" xfId="0" applyFont="1" applyFill="1" applyBorder="1" applyAlignment="1">
      <alignment vertical="center" wrapText="1"/>
    </xf>
    <xf numFmtId="178" fontId="38" fillId="2" borderId="0" xfId="0" applyNumberFormat="1" applyFont="1" applyFill="1" applyBorder="1" applyAlignment="1">
      <alignment horizontal="center"/>
    </xf>
    <xf numFmtId="0" fontId="39" fillId="2" borderId="0" xfId="0" applyFont="1" applyFill="1" applyBorder="1" applyAlignment="1">
      <alignment vertical="center" wrapText="1"/>
    </xf>
    <xf numFmtId="173" fontId="33" fillId="2" borderId="4" xfId="0" applyNumberFormat="1" applyFont="1" applyFill="1" applyBorder="1" applyAlignment="1">
      <alignment horizontal="right"/>
    </xf>
    <xf numFmtId="166" fontId="33" fillId="2" borderId="0" xfId="0" applyNumberFormat="1" applyFont="1" applyFill="1" applyBorder="1" applyAlignment="1">
      <alignment horizontal="center"/>
    </xf>
    <xf numFmtId="2" fontId="33" fillId="2" borderId="4" xfId="0" applyNumberFormat="1" applyFont="1" applyFill="1" applyBorder="1" applyAlignment="1">
      <alignment horizontal="right"/>
    </xf>
    <xf numFmtId="2" fontId="38" fillId="2" borderId="4" xfId="0" applyNumberFormat="1" applyFont="1" applyFill="1" applyBorder="1" applyAlignment="1">
      <alignment horizontal="right"/>
    </xf>
    <xf numFmtId="0" fontId="38" fillId="2" borderId="0" xfId="0" applyFont="1" applyFill="1" applyBorder="1" applyAlignment="1">
      <alignment horizontal="justify" vertical="center" wrapText="1"/>
    </xf>
    <xf numFmtId="0" fontId="38" fillId="2" borderId="0" xfId="0" applyFont="1" applyFill="1" applyBorder="1"/>
    <xf numFmtId="0" fontId="38" fillId="2" borderId="5" xfId="0" applyFont="1" applyFill="1" applyBorder="1"/>
    <xf numFmtId="0" fontId="40" fillId="2" borderId="4" xfId="0" applyNumberFormat="1" applyFont="1" applyFill="1" applyBorder="1" applyAlignment="1">
      <alignment vertical="center"/>
    </xf>
    <xf numFmtId="0" fontId="40" fillId="2" borderId="0" xfId="0" applyFont="1" applyFill="1" applyBorder="1" applyAlignment="1">
      <alignment vertical="center" wrapText="1"/>
    </xf>
    <xf numFmtId="0" fontId="41" fillId="2" borderId="4" xfId="0" applyNumberFormat="1" applyFont="1" applyFill="1" applyBorder="1" applyAlignment="1">
      <alignment vertical="center"/>
    </xf>
    <xf numFmtId="0" fontId="34" fillId="2" borderId="0" xfId="0" applyFont="1" applyFill="1" applyBorder="1" applyAlignment="1">
      <alignment wrapText="1"/>
    </xf>
    <xf numFmtId="0" fontId="33" fillId="2" borderId="4" xfId="0" applyNumberFormat="1" applyFont="1" applyFill="1" applyBorder="1"/>
    <xf numFmtId="0" fontId="42" fillId="2" borderId="0" xfId="0" applyFont="1" applyFill="1" applyBorder="1" applyAlignment="1">
      <alignment vertical="center" wrapText="1"/>
    </xf>
    <xf numFmtId="0" fontId="41" fillId="2" borderId="0" xfId="0" applyFont="1" applyFill="1" applyBorder="1" applyAlignment="1">
      <alignment vertical="center" wrapText="1"/>
    </xf>
    <xf numFmtId="0" fontId="33" fillId="2" borderId="4" xfId="0" applyNumberFormat="1" applyFont="1" applyFill="1" applyBorder="1" applyAlignment="1">
      <alignment vertical="center"/>
    </xf>
    <xf numFmtId="2" fontId="33" fillId="2" borderId="4" xfId="0" applyNumberFormat="1" applyFont="1" applyFill="1" applyBorder="1" applyAlignment="1">
      <alignment vertical="center"/>
    </xf>
    <xf numFmtId="179" fontId="33" fillId="2" borderId="0" xfId="0" applyNumberFormat="1" applyFont="1" applyFill="1" applyBorder="1" applyAlignment="1">
      <alignment horizontal="center"/>
    </xf>
    <xf numFmtId="179" fontId="38" fillId="2" borderId="0" xfId="0" applyNumberFormat="1" applyFont="1" applyFill="1" applyBorder="1" applyAlignment="1">
      <alignment horizontal="center"/>
    </xf>
    <xf numFmtId="0" fontId="33" fillId="2" borderId="4" xfId="0" applyNumberFormat="1" applyFont="1" applyFill="1" applyBorder="1" applyAlignment="1">
      <alignment horizontal="left" vertical="center" indent="5"/>
    </xf>
    <xf numFmtId="0" fontId="33" fillId="2" borderId="4" xfId="0" applyNumberFormat="1" applyFont="1" applyFill="1" applyBorder="1" applyAlignment="1">
      <alignment horizontal="right" vertical="center"/>
    </xf>
    <xf numFmtId="2" fontId="33" fillId="2" borderId="4" xfId="0" applyNumberFormat="1" applyFont="1" applyFill="1" applyBorder="1" applyAlignment="1">
      <alignment horizontal="right" vertical="center"/>
    </xf>
    <xf numFmtId="0" fontId="35" fillId="2" borderId="0" xfId="0" applyFont="1" applyFill="1" applyBorder="1" applyAlignment="1">
      <alignment horizontal="left" vertical="center" wrapText="1"/>
    </xf>
    <xf numFmtId="0" fontId="34" fillId="2" borderId="4" xfId="0" applyNumberFormat="1" applyFont="1" applyFill="1" applyBorder="1" applyAlignment="1">
      <alignment vertical="center"/>
    </xf>
    <xf numFmtId="0" fontId="33" fillId="2" borderId="6" xfId="0" applyNumberFormat="1" applyFont="1" applyFill="1" applyBorder="1" applyAlignment="1">
      <alignment horizontal="right"/>
    </xf>
    <xf numFmtId="166" fontId="33" fillId="2" borderId="7" xfId="0" applyNumberFormat="1" applyFont="1" applyFill="1" applyBorder="1"/>
    <xf numFmtId="0" fontId="33" fillId="2" borderId="7" xfId="0" applyFont="1" applyFill="1" applyBorder="1" applyAlignment="1">
      <alignment horizontal="center"/>
    </xf>
    <xf numFmtId="179" fontId="33" fillId="2" borderId="7" xfId="0" applyNumberFormat="1" applyFont="1" applyFill="1" applyBorder="1" applyAlignment="1">
      <alignment horizontal="center"/>
    </xf>
    <xf numFmtId="178" fontId="33" fillId="2" borderId="7" xfId="0" applyNumberFormat="1" applyFont="1" applyFill="1" applyBorder="1" applyAlignment="1">
      <alignment horizontal="center"/>
    </xf>
    <xf numFmtId="178" fontId="33" fillId="2" borderId="8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33" fillId="2" borderId="4" xfId="0" applyNumberFormat="1" applyFont="1" applyFill="1" applyBorder="1" applyAlignment="1">
      <alignment horizontal="left" wrapText="1"/>
    </xf>
    <xf numFmtId="0" fontId="34" fillId="2" borderId="0" xfId="0" applyFont="1" applyFill="1" applyBorder="1" applyAlignment="1">
      <alignment horizontal="center" wrapText="1"/>
    </xf>
    <xf numFmtId="0" fontId="34" fillId="2" borderId="5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0" fontId="6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9" fontId="33" fillId="2" borderId="4" xfId="0" applyNumberFormat="1" applyFont="1" applyFill="1" applyBorder="1" applyAlignment="1">
      <alignment horizontal="right"/>
    </xf>
    <xf numFmtId="0" fontId="33" fillId="2" borderId="7" xfId="0" applyFont="1" applyFill="1" applyBorder="1" applyAlignment="1">
      <alignment vertical="center" wrapText="1"/>
    </xf>
    <xf numFmtId="0" fontId="33" fillId="2" borderId="0" xfId="0" applyFont="1" applyFill="1" applyBorder="1" applyAlignment="1">
      <alignment horizontal="center" wrapText="1"/>
    </xf>
    <xf numFmtId="0" fontId="33" fillId="2" borderId="5" xfId="0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center" wrapText="1"/>
    </xf>
    <xf numFmtId="49" fontId="34" fillId="2" borderId="0" xfId="0" applyNumberFormat="1" applyFont="1" applyFill="1" applyBorder="1" applyAlignment="1">
      <alignment horizontal="center"/>
    </xf>
    <xf numFmtId="49" fontId="34" fillId="2" borderId="5" xfId="0" applyNumberFormat="1" applyFont="1" applyFill="1" applyBorder="1" applyAlignment="1">
      <alignment horizontal="center"/>
    </xf>
    <xf numFmtId="0" fontId="34" fillId="2" borderId="1" xfId="0" applyFont="1" applyFill="1" applyBorder="1" applyAlignment="1">
      <alignment horizontal="left" wrapText="1"/>
    </xf>
    <xf numFmtId="0" fontId="34" fillId="2" borderId="2" xfId="0" applyFont="1" applyFill="1" applyBorder="1" applyAlignment="1">
      <alignment horizontal="left" wrapText="1"/>
    </xf>
    <xf numFmtId="0" fontId="34" fillId="2" borderId="3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0" xfId="0" applyFont="1" applyFill="1" applyBorder="1" applyAlignment="1">
      <alignment horizontal="left" wrapText="1"/>
    </xf>
    <xf numFmtId="0" fontId="34" fillId="2" borderId="5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2118360</xdr:colOff>
          <xdr:row>1</xdr:row>
          <xdr:rowOff>0</xdr:rowOff>
        </xdr:from>
        <xdr:to>
          <xdr:col>2</xdr:col>
          <xdr:colOff>0</xdr:colOff>
          <xdr:row>16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2118360</xdr:colOff>
          <xdr:row>1</xdr:row>
          <xdr:rowOff>0</xdr:rowOff>
        </xdr:from>
        <xdr:to>
          <xdr:col>2</xdr:col>
          <xdr:colOff>0</xdr:colOff>
          <xdr:row>16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2118360</xdr:colOff>
          <xdr:row>1</xdr:row>
          <xdr:rowOff>0</xdr:rowOff>
        </xdr:from>
        <xdr:to>
          <xdr:col>2</xdr:col>
          <xdr:colOff>0</xdr:colOff>
          <xdr:row>7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0"/>
  <sheetViews>
    <sheetView topLeftCell="A49" workbookViewId="0">
      <selection activeCell="I228" sqref="I228"/>
    </sheetView>
  </sheetViews>
  <sheetFormatPr defaultRowHeight="14.4" x14ac:dyDescent="0.3"/>
  <cols>
    <col min="1" max="1" width="8.88671875" style="165" customWidth="1"/>
    <col min="2" max="2" width="105.5546875" style="166" customWidth="1"/>
    <col min="3" max="3" width="33.33203125" hidden="1" customWidth="1"/>
    <col min="4" max="4" width="12.6640625" style="167" hidden="1" customWidth="1"/>
    <col min="5" max="5" width="10.33203125" hidden="1" customWidth="1"/>
    <col min="6" max="6" width="12.6640625" style="5" hidden="1" customWidth="1"/>
    <col min="7" max="7" width="10.33203125" style="6" hidden="1" customWidth="1"/>
    <col min="8" max="8" width="12.6640625" style="7" bestFit="1" customWidth="1"/>
    <col min="9" max="9" width="14.44140625" style="170" customWidth="1"/>
    <col min="10" max="10" width="13.109375" style="171" customWidth="1"/>
    <col min="11" max="11" width="9.109375" customWidth="1"/>
  </cols>
  <sheetData>
    <row r="1" spans="1:12" x14ac:dyDescent="0.3">
      <c r="A1" s="1"/>
      <c r="B1" s="2"/>
      <c r="C1" s="3"/>
      <c r="D1" s="4"/>
      <c r="E1" s="3"/>
      <c r="I1" s="8"/>
      <c r="J1" s="9"/>
      <c r="K1" s="3"/>
      <c r="L1" s="3"/>
    </row>
    <row r="2" spans="1:12" x14ac:dyDescent="0.3">
      <c r="A2" s="1"/>
      <c r="B2" s="2"/>
      <c r="C2" s="3"/>
      <c r="D2" s="4"/>
      <c r="E2" s="3"/>
      <c r="I2" s="8"/>
      <c r="J2" s="9"/>
      <c r="K2" s="3"/>
      <c r="L2" s="3"/>
    </row>
    <row r="3" spans="1:12" x14ac:dyDescent="0.3">
      <c r="A3" s="1"/>
      <c r="B3" s="2"/>
      <c r="C3" s="3"/>
      <c r="D3" s="4"/>
      <c r="E3" s="3"/>
      <c r="I3" s="8"/>
      <c r="J3" s="9"/>
      <c r="K3" s="3"/>
      <c r="L3" s="3"/>
    </row>
    <row r="4" spans="1:12" x14ac:dyDescent="0.3">
      <c r="A4" s="1"/>
      <c r="B4" s="2"/>
      <c r="C4" s="3"/>
      <c r="D4" s="4"/>
      <c r="E4" s="3"/>
      <c r="I4" s="8"/>
      <c r="J4" s="9"/>
      <c r="K4" s="3"/>
      <c r="L4" s="3"/>
    </row>
    <row r="5" spans="1:12" x14ac:dyDescent="0.3">
      <c r="A5" s="1"/>
      <c r="B5" s="2"/>
      <c r="C5" s="3"/>
      <c r="D5" s="4"/>
      <c r="E5" s="3"/>
      <c r="I5" s="8"/>
      <c r="J5" s="9"/>
      <c r="K5" s="3"/>
      <c r="L5" s="3"/>
    </row>
    <row r="6" spans="1:12" x14ac:dyDescent="0.3">
      <c r="A6" s="1"/>
      <c r="B6" s="2"/>
      <c r="C6" s="3"/>
      <c r="D6" s="4"/>
      <c r="E6" s="3"/>
      <c r="I6" s="8"/>
      <c r="J6" s="9"/>
      <c r="K6" s="3"/>
      <c r="L6" s="3"/>
    </row>
    <row r="7" spans="1:12" x14ac:dyDescent="0.3">
      <c r="A7" s="1"/>
      <c r="B7" s="2"/>
      <c r="C7" s="3"/>
      <c r="D7" s="4"/>
      <c r="E7" s="3"/>
      <c r="I7" s="8"/>
      <c r="J7" s="9"/>
      <c r="K7" s="3"/>
      <c r="L7" s="3"/>
    </row>
    <row r="8" spans="1:12" x14ac:dyDescent="0.3">
      <c r="A8" s="1"/>
      <c r="B8" s="2"/>
      <c r="C8" s="3"/>
      <c r="D8" s="4"/>
      <c r="E8" s="3"/>
      <c r="I8" s="8"/>
      <c r="J8" s="9"/>
      <c r="K8" s="3"/>
      <c r="L8" s="3"/>
    </row>
    <row r="9" spans="1:12" x14ac:dyDescent="0.3">
      <c r="A9" s="1"/>
      <c r="B9" s="2"/>
      <c r="C9" s="3"/>
      <c r="D9" s="4"/>
      <c r="E9" s="3"/>
      <c r="I9" s="8"/>
      <c r="J9" s="9"/>
      <c r="K9" s="3"/>
      <c r="L9" s="3"/>
    </row>
    <row r="10" spans="1:12" x14ac:dyDescent="0.3">
      <c r="A10" s="1"/>
      <c r="B10" s="2"/>
      <c r="C10" s="3"/>
      <c r="D10" s="4"/>
      <c r="E10" s="3"/>
      <c r="I10" s="8"/>
      <c r="J10" s="9"/>
      <c r="K10" s="3"/>
      <c r="L10" s="3"/>
    </row>
    <row r="11" spans="1:12" x14ac:dyDescent="0.3">
      <c r="A11" s="1"/>
      <c r="B11" s="2"/>
      <c r="C11" s="3"/>
      <c r="D11" s="4"/>
      <c r="E11" s="3"/>
      <c r="I11" s="8"/>
      <c r="J11" s="9"/>
      <c r="K11" s="3"/>
      <c r="L11" s="3"/>
    </row>
    <row r="12" spans="1:12" x14ac:dyDescent="0.3">
      <c r="A12" s="1"/>
      <c r="B12" s="2"/>
      <c r="C12" s="3"/>
      <c r="D12" s="4"/>
      <c r="E12" s="3"/>
      <c r="I12" s="8"/>
      <c r="J12" s="9"/>
      <c r="K12" s="3"/>
      <c r="L12" s="3"/>
    </row>
    <row r="13" spans="1:12" x14ac:dyDescent="0.3">
      <c r="A13" s="1"/>
      <c r="B13" s="2"/>
      <c r="C13" s="3"/>
      <c r="D13" s="4"/>
      <c r="E13" s="3"/>
      <c r="I13" s="8"/>
      <c r="J13" s="9"/>
      <c r="K13" s="3"/>
      <c r="L13" s="3"/>
    </row>
    <row r="14" spans="1:12" x14ac:dyDescent="0.3">
      <c r="A14" s="1"/>
      <c r="B14" s="2"/>
      <c r="C14" s="3"/>
      <c r="D14" s="4"/>
      <c r="E14" s="3"/>
      <c r="I14" s="8"/>
      <c r="J14" s="9"/>
      <c r="K14" s="3"/>
      <c r="L14" s="3"/>
    </row>
    <row r="15" spans="1:12" x14ac:dyDescent="0.3">
      <c r="A15" s="1"/>
      <c r="B15" s="2"/>
      <c r="C15" s="3"/>
      <c r="D15" s="4"/>
      <c r="E15" s="3"/>
      <c r="I15" s="8"/>
      <c r="J15" s="9"/>
      <c r="K15" s="3"/>
      <c r="L15" s="3"/>
    </row>
    <row r="16" spans="1:12" x14ac:dyDescent="0.3">
      <c r="A16" s="1"/>
      <c r="B16" s="2"/>
      <c r="C16" s="3"/>
      <c r="D16" s="4"/>
      <c r="E16" s="3"/>
      <c r="I16" s="8"/>
      <c r="J16" s="9"/>
      <c r="K16" s="3"/>
      <c r="L16" s="3"/>
    </row>
    <row r="17" spans="1:12" x14ac:dyDescent="0.3">
      <c r="A17" s="1"/>
      <c r="B17" s="2"/>
      <c r="C17" s="3"/>
      <c r="D17" s="4"/>
      <c r="E17" s="3"/>
      <c r="I17" s="8"/>
      <c r="J17" s="9"/>
      <c r="K17" s="3"/>
      <c r="L17" s="3"/>
    </row>
    <row r="18" spans="1:12" x14ac:dyDescent="0.3">
      <c r="A18" s="10"/>
      <c r="B18" s="11"/>
      <c r="C18" s="12"/>
      <c r="D18" s="13"/>
      <c r="E18" s="12"/>
      <c r="F18" s="14"/>
      <c r="G18" s="15"/>
      <c r="H18" s="16"/>
      <c r="I18" s="17"/>
      <c r="J18" s="9"/>
      <c r="K18" s="3"/>
      <c r="L18" s="3"/>
    </row>
    <row r="19" spans="1:12" ht="18" x14ac:dyDescent="0.35">
      <c r="A19" s="18"/>
      <c r="B19" s="172" t="s">
        <v>0</v>
      </c>
      <c r="C19" s="19"/>
      <c r="D19" s="20"/>
      <c r="E19" s="19"/>
      <c r="F19" s="21"/>
      <c r="G19" s="22"/>
      <c r="H19" s="23"/>
      <c r="I19" s="24"/>
      <c r="J19" s="25"/>
      <c r="K19" s="3"/>
      <c r="L19" s="3"/>
    </row>
    <row r="20" spans="1:12" x14ac:dyDescent="0.3">
      <c r="A20" s="18"/>
      <c r="B20" s="19"/>
      <c r="C20" s="19"/>
      <c r="D20" s="20"/>
      <c r="E20" s="19"/>
      <c r="F20" s="21"/>
      <c r="G20" s="22"/>
      <c r="H20" s="23"/>
      <c r="I20" s="24"/>
      <c r="J20" s="25"/>
      <c r="K20" s="3"/>
      <c r="L20" s="3"/>
    </row>
    <row r="21" spans="1:12" x14ac:dyDescent="0.3">
      <c r="A21" s="18"/>
      <c r="B21" s="26"/>
      <c r="C21" s="19"/>
      <c r="D21" s="20"/>
      <c r="E21" s="19"/>
      <c r="F21" s="21"/>
      <c r="G21" s="22"/>
      <c r="H21" s="23"/>
      <c r="I21" s="24"/>
      <c r="J21" s="25"/>
      <c r="K21" s="3"/>
      <c r="L21" s="3"/>
    </row>
    <row r="22" spans="1:12" x14ac:dyDescent="0.3">
      <c r="A22" s="18"/>
      <c r="B22" s="27" t="s">
        <v>1</v>
      </c>
      <c r="C22" s="19"/>
      <c r="D22" s="20"/>
      <c r="E22" s="19"/>
      <c r="F22" s="21"/>
      <c r="G22" s="22"/>
      <c r="H22" s="23"/>
      <c r="I22" s="24"/>
      <c r="J22" s="25"/>
      <c r="K22" s="3"/>
      <c r="L22" s="3"/>
    </row>
    <row r="23" spans="1:12" x14ac:dyDescent="0.3">
      <c r="A23" s="18"/>
      <c r="B23" s="27"/>
      <c r="C23" s="19"/>
      <c r="D23" s="20"/>
      <c r="E23" s="19"/>
      <c r="F23" s="21"/>
      <c r="G23" s="22"/>
      <c r="H23" s="23"/>
      <c r="I23" s="24"/>
      <c r="J23" s="25"/>
      <c r="K23" s="3"/>
      <c r="L23" s="3"/>
    </row>
    <row r="24" spans="1:12" x14ac:dyDescent="0.3">
      <c r="A24" s="18"/>
      <c r="B24" s="19" t="s">
        <v>2</v>
      </c>
      <c r="C24" s="19"/>
      <c r="D24" s="20"/>
      <c r="E24" s="19"/>
      <c r="F24" s="21"/>
      <c r="G24" s="22"/>
      <c r="H24" s="23"/>
      <c r="I24" s="24"/>
      <c r="J24" s="25"/>
      <c r="K24" s="3"/>
      <c r="L24" s="3"/>
    </row>
    <row r="25" spans="1:12" x14ac:dyDescent="0.3">
      <c r="A25" s="18"/>
      <c r="B25" s="19" t="s">
        <v>3</v>
      </c>
      <c r="C25" s="19"/>
      <c r="D25" s="20"/>
      <c r="E25" s="19"/>
      <c r="F25" s="21"/>
      <c r="G25" s="22"/>
      <c r="H25" s="23"/>
      <c r="I25" s="24"/>
      <c r="J25" s="25"/>
      <c r="K25" s="3"/>
      <c r="L25" s="3"/>
    </row>
    <row r="26" spans="1:12" x14ac:dyDescent="0.3">
      <c r="A26" s="18"/>
      <c r="B26" s="19"/>
      <c r="C26" s="19"/>
      <c r="D26" s="20"/>
      <c r="E26" s="19"/>
      <c r="F26" s="21"/>
      <c r="G26" s="22"/>
      <c r="H26" s="23"/>
      <c r="I26" s="24"/>
      <c r="J26" s="25"/>
      <c r="K26" s="3"/>
      <c r="L26" s="3"/>
    </row>
    <row r="27" spans="1:12" x14ac:dyDescent="0.3">
      <c r="A27" s="18"/>
      <c r="B27" s="19"/>
      <c r="C27" s="19"/>
      <c r="D27" s="20"/>
      <c r="E27" s="19"/>
      <c r="F27" s="21"/>
      <c r="G27" s="22"/>
      <c r="H27" s="23"/>
      <c r="I27" s="24"/>
      <c r="J27" s="25"/>
      <c r="K27" s="3"/>
      <c r="L27" s="3"/>
    </row>
    <row r="28" spans="1:12" x14ac:dyDescent="0.3">
      <c r="A28" s="18"/>
      <c r="B28" s="19"/>
      <c r="C28" s="19"/>
      <c r="D28" s="20"/>
      <c r="E28" s="19"/>
      <c r="F28" s="21"/>
      <c r="G28" s="22"/>
      <c r="H28" s="23"/>
      <c r="I28" s="24"/>
      <c r="J28" s="25"/>
      <c r="K28" s="3"/>
      <c r="L28" s="3"/>
    </row>
    <row r="29" spans="1:12" x14ac:dyDescent="0.3">
      <c r="A29" s="18"/>
      <c r="B29" s="19"/>
      <c r="C29" s="19"/>
      <c r="D29" s="20"/>
      <c r="E29" s="19"/>
      <c r="F29" s="21"/>
      <c r="G29" s="22"/>
      <c r="H29" s="23"/>
      <c r="I29" s="24"/>
      <c r="J29" s="25"/>
      <c r="K29" s="3"/>
      <c r="L29" s="3"/>
    </row>
    <row r="30" spans="1:12" x14ac:dyDescent="0.3">
      <c r="A30" s="28"/>
      <c r="B30" s="29"/>
      <c r="C30" s="30"/>
      <c r="D30" s="31" t="s">
        <v>4</v>
      </c>
      <c r="E30" s="32"/>
      <c r="F30" s="33" t="s">
        <v>4</v>
      </c>
      <c r="G30" s="32"/>
      <c r="H30" s="34" t="s">
        <v>4</v>
      </c>
      <c r="I30" s="35"/>
      <c r="J30" s="36" t="s">
        <v>4</v>
      </c>
      <c r="K30" s="3"/>
      <c r="L30" s="3"/>
    </row>
    <row r="31" spans="1:12" x14ac:dyDescent="0.3">
      <c r="A31" s="28"/>
      <c r="B31" s="29"/>
      <c r="C31" s="30"/>
      <c r="D31" s="31"/>
      <c r="E31" s="32"/>
      <c r="F31" s="33"/>
      <c r="G31" s="32"/>
      <c r="H31" s="34"/>
      <c r="I31" s="35"/>
      <c r="J31" s="36"/>
      <c r="K31" s="3"/>
      <c r="L31" s="3"/>
    </row>
    <row r="32" spans="1:12" x14ac:dyDescent="0.3">
      <c r="A32" s="28"/>
      <c r="B32" s="37"/>
      <c r="C32" s="38"/>
      <c r="D32" s="39"/>
      <c r="E32" s="40" t="s">
        <v>5</v>
      </c>
      <c r="F32" s="41"/>
      <c r="G32" s="42" t="s">
        <v>5</v>
      </c>
      <c r="H32" s="43"/>
      <c r="I32" s="44"/>
      <c r="J32" s="45"/>
      <c r="K32" s="3"/>
      <c r="L32" s="3"/>
    </row>
    <row r="33" spans="1:12" x14ac:dyDescent="0.3">
      <c r="A33" s="46">
        <v>1</v>
      </c>
      <c r="B33" s="30" t="s">
        <v>6</v>
      </c>
      <c r="C33" s="37"/>
      <c r="D33" s="47" t="s">
        <v>7</v>
      </c>
      <c r="E33" s="48">
        <v>0.06</v>
      </c>
      <c r="F33" s="49" t="s">
        <v>8</v>
      </c>
      <c r="G33" s="50"/>
      <c r="H33" s="51" t="s">
        <v>9</v>
      </c>
      <c r="I33" s="35"/>
      <c r="J33" s="52" t="s">
        <v>10</v>
      </c>
      <c r="K33" s="3"/>
      <c r="L33" s="3"/>
    </row>
    <row r="34" spans="1:12" x14ac:dyDescent="0.3">
      <c r="A34" s="46"/>
      <c r="B34" s="30"/>
      <c r="C34" s="37"/>
      <c r="D34" s="47"/>
      <c r="E34" s="48"/>
      <c r="F34" s="49"/>
      <c r="G34" s="50"/>
      <c r="H34" s="51"/>
      <c r="I34" s="35"/>
      <c r="J34" s="52"/>
      <c r="K34" s="3"/>
      <c r="L34" s="3"/>
    </row>
    <row r="35" spans="1:12" x14ac:dyDescent="0.3">
      <c r="A35" s="46"/>
      <c r="B35" s="53" t="s">
        <v>11</v>
      </c>
      <c r="C35" s="37"/>
      <c r="D35" s="47"/>
      <c r="E35" s="37"/>
      <c r="F35" s="54"/>
      <c r="G35" s="55"/>
      <c r="H35" s="56"/>
      <c r="I35" s="35"/>
      <c r="J35" s="57"/>
      <c r="K35" s="3"/>
      <c r="L35" s="3"/>
    </row>
    <row r="36" spans="1:12" x14ac:dyDescent="0.3">
      <c r="A36" s="46">
        <v>1.1000000000000001</v>
      </c>
      <c r="B36" s="58" t="s">
        <v>12</v>
      </c>
      <c r="C36" s="58"/>
      <c r="D36" s="59">
        <v>1.4999999999999999E-2</v>
      </c>
      <c r="E36" s="60">
        <v>0.06</v>
      </c>
      <c r="F36" s="61">
        <v>1.8100000000000002E-2</v>
      </c>
      <c r="G36" s="44">
        <v>5.2999999999999999E-2</v>
      </c>
      <c r="H36" s="62">
        <f>F36*1.053</f>
        <v>1.9059300000000001E-2</v>
      </c>
      <c r="I36" s="44">
        <v>5.1999999999999998E-2</v>
      </c>
      <c r="J36" s="63">
        <v>2.0050383600000003E-2</v>
      </c>
      <c r="K36" s="3"/>
      <c r="L36" s="3"/>
    </row>
    <row r="37" spans="1:12" x14ac:dyDescent="0.3">
      <c r="A37" s="28">
        <v>1.2</v>
      </c>
      <c r="B37" s="38" t="s">
        <v>13</v>
      </c>
      <c r="C37" s="38"/>
      <c r="D37" s="59">
        <v>7.7000000000000002E-3</v>
      </c>
      <c r="E37" s="60">
        <v>0.06</v>
      </c>
      <c r="F37" s="61">
        <v>9.0440000000000017E-3</v>
      </c>
      <c r="G37" s="44">
        <v>5.2999999999999999E-2</v>
      </c>
      <c r="H37" s="62">
        <f>F37*1.053</f>
        <v>9.5233320000000007E-3</v>
      </c>
      <c r="I37" s="44">
        <v>5.1999999999999998E-2</v>
      </c>
      <c r="J37" s="63">
        <v>1.0018545264000001E-2</v>
      </c>
      <c r="K37" s="3"/>
      <c r="L37" s="64"/>
    </row>
    <row r="38" spans="1:12" x14ac:dyDescent="0.3">
      <c r="A38" s="28">
        <v>1.3</v>
      </c>
      <c r="B38" s="38" t="s">
        <v>14</v>
      </c>
      <c r="C38" s="38"/>
      <c r="D38" s="59">
        <v>0</v>
      </c>
      <c r="E38" s="60">
        <v>0.06</v>
      </c>
      <c r="F38" s="61">
        <v>0</v>
      </c>
      <c r="G38" s="44">
        <v>5.2999999999999999E-2</v>
      </c>
      <c r="H38" s="62">
        <f t="shared" ref="H38" si="0">(F38*1.053)</f>
        <v>0</v>
      </c>
      <c r="I38" s="44">
        <v>5.1999999999999998E-2</v>
      </c>
      <c r="J38" s="63">
        <v>0</v>
      </c>
      <c r="K38" s="3"/>
      <c r="L38" s="64"/>
    </row>
    <row r="39" spans="1:12" x14ac:dyDescent="0.3">
      <c r="A39" s="28"/>
      <c r="B39" s="38" t="s">
        <v>15</v>
      </c>
      <c r="C39" s="38"/>
      <c r="D39" s="39"/>
      <c r="E39" s="37"/>
      <c r="F39" s="61"/>
      <c r="G39" s="55"/>
      <c r="H39" s="62"/>
      <c r="I39" s="44"/>
      <c r="J39" s="63"/>
      <c r="K39" s="3"/>
      <c r="L39" s="65"/>
    </row>
    <row r="40" spans="1:12" x14ac:dyDescent="0.3">
      <c r="A40" s="28"/>
      <c r="B40" s="66" t="s">
        <v>16</v>
      </c>
      <c r="C40" s="38"/>
      <c r="D40" s="39"/>
      <c r="E40" s="37"/>
      <c r="F40" s="61"/>
      <c r="G40" s="55"/>
      <c r="H40" s="62"/>
      <c r="I40" s="44"/>
      <c r="J40" s="63"/>
      <c r="K40" s="3"/>
      <c r="L40" s="64"/>
    </row>
    <row r="41" spans="1:12" x14ac:dyDescent="0.3">
      <c r="A41" s="28"/>
      <c r="B41" s="66"/>
      <c r="C41" s="38"/>
      <c r="D41" s="39"/>
      <c r="E41" s="37"/>
      <c r="F41" s="61"/>
      <c r="G41" s="55"/>
      <c r="H41" s="62"/>
      <c r="I41" s="44"/>
      <c r="J41" s="63"/>
      <c r="K41" s="3"/>
      <c r="L41" s="64"/>
    </row>
    <row r="42" spans="1:12" x14ac:dyDescent="0.3">
      <c r="A42" s="28"/>
      <c r="B42" s="53" t="s">
        <v>17</v>
      </c>
      <c r="C42" s="38"/>
      <c r="D42" s="39"/>
      <c r="E42" s="37"/>
      <c r="F42" s="61"/>
      <c r="G42" s="55"/>
      <c r="H42" s="62"/>
      <c r="I42" s="44"/>
      <c r="J42" s="63"/>
      <c r="K42" s="3"/>
      <c r="L42" s="64"/>
    </row>
    <row r="43" spans="1:12" x14ac:dyDescent="0.3">
      <c r="A43" s="28">
        <v>1.4</v>
      </c>
      <c r="B43" s="58" t="s">
        <v>18</v>
      </c>
      <c r="C43" s="58"/>
      <c r="D43" s="59">
        <v>5.4999999999999997E-3</v>
      </c>
      <c r="E43" s="60">
        <v>0.06</v>
      </c>
      <c r="F43" s="61">
        <v>6.4904000000000003E-3</v>
      </c>
      <c r="G43" s="44">
        <v>-0.63</v>
      </c>
      <c r="H43" s="62">
        <v>2.3999999999999998E-3</v>
      </c>
      <c r="I43" s="44">
        <v>5.1999999999999998E-2</v>
      </c>
      <c r="J43" s="63">
        <v>2.5247999999999998E-3</v>
      </c>
      <c r="K43" s="3"/>
      <c r="L43" s="64"/>
    </row>
    <row r="44" spans="1:12" x14ac:dyDescent="0.3">
      <c r="A44" s="67">
        <v>1.5</v>
      </c>
      <c r="B44" s="38" t="s">
        <v>19</v>
      </c>
      <c r="C44" s="38"/>
      <c r="D44" s="59">
        <v>2E-3</v>
      </c>
      <c r="E44" s="60">
        <v>0.06</v>
      </c>
      <c r="F44" s="61">
        <v>2.3408000000000001E-3</v>
      </c>
      <c r="G44" s="44">
        <v>0.02</v>
      </c>
      <c r="H44" s="62">
        <v>2.3999999999999998E-3</v>
      </c>
      <c r="I44" s="44">
        <v>5.1999999999999998E-2</v>
      </c>
      <c r="J44" s="63">
        <v>2.5247999999999998E-3</v>
      </c>
      <c r="K44" s="3"/>
      <c r="L44" s="64"/>
    </row>
    <row r="45" spans="1:12" x14ac:dyDescent="0.3">
      <c r="A45" s="67">
        <v>1.6</v>
      </c>
      <c r="B45" s="38" t="s">
        <v>20</v>
      </c>
      <c r="C45" s="38"/>
      <c r="D45" s="59">
        <v>1.4999999999999999E-2</v>
      </c>
      <c r="E45" s="60">
        <v>0.06</v>
      </c>
      <c r="F45" s="61">
        <v>1.8088000000000003E-2</v>
      </c>
      <c r="G45" s="44">
        <v>5.2999999999999999E-2</v>
      </c>
      <c r="H45" s="62">
        <f t="shared" ref="H45:H47" si="1">(F45*1.053)</f>
        <v>1.9046664000000001E-2</v>
      </c>
      <c r="I45" s="44">
        <v>5.1999999999999998E-2</v>
      </c>
      <c r="J45" s="63">
        <v>1.0018545264000001E-2</v>
      </c>
      <c r="K45" s="3"/>
      <c r="L45" s="3"/>
    </row>
    <row r="46" spans="1:12" x14ac:dyDescent="0.3">
      <c r="A46" s="67">
        <v>1.7</v>
      </c>
      <c r="B46" s="58" t="s">
        <v>21</v>
      </c>
      <c r="C46" s="58"/>
      <c r="D46" s="59">
        <v>2.9000000000000001E-2</v>
      </c>
      <c r="E46" s="60">
        <v>0.06</v>
      </c>
      <c r="F46" s="61">
        <v>3.5005599999999998E-2</v>
      </c>
      <c r="G46" s="44">
        <v>5.2999999999999999E-2</v>
      </c>
      <c r="H46" s="62">
        <f t="shared" si="1"/>
        <v>3.6860896799999994E-2</v>
      </c>
      <c r="I46" s="44">
        <v>5.1999999999999998E-2</v>
      </c>
      <c r="J46" s="63">
        <v>3.8777663433599993E-2</v>
      </c>
      <c r="K46" s="3"/>
      <c r="L46" s="3"/>
    </row>
    <row r="47" spans="1:12" x14ac:dyDescent="0.3">
      <c r="A47" s="67">
        <v>1.8</v>
      </c>
      <c r="B47" s="58" t="s">
        <v>22</v>
      </c>
      <c r="C47" s="58"/>
      <c r="D47" s="59">
        <v>3.9E-2</v>
      </c>
      <c r="E47" s="60">
        <v>0.06</v>
      </c>
      <c r="F47" s="61">
        <v>4.6283999999999999E-2</v>
      </c>
      <c r="G47" s="44">
        <v>5.2999999999999999E-2</v>
      </c>
      <c r="H47" s="62">
        <f t="shared" si="1"/>
        <v>4.8737051999999996E-2</v>
      </c>
      <c r="I47" s="44">
        <v>5.1999999999999998E-2</v>
      </c>
      <c r="J47" s="63">
        <v>5.1271378703999997E-2</v>
      </c>
      <c r="K47" s="3"/>
      <c r="L47" s="3"/>
    </row>
    <row r="48" spans="1:12" x14ac:dyDescent="0.3">
      <c r="A48" s="67"/>
      <c r="B48" s="58"/>
      <c r="C48" s="58"/>
      <c r="D48" s="59"/>
      <c r="E48" s="60"/>
      <c r="F48" s="61"/>
      <c r="G48" s="44"/>
      <c r="H48" s="43"/>
      <c r="I48" s="44"/>
      <c r="J48" s="45"/>
      <c r="K48" s="3"/>
      <c r="L48" s="3"/>
    </row>
    <row r="49" spans="1:13" x14ac:dyDescent="0.3">
      <c r="A49" s="68">
        <v>2</v>
      </c>
      <c r="B49" s="69" t="s">
        <v>23</v>
      </c>
      <c r="C49" s="58"/>
      <c r="D49" s="39">
        <v>0</v>
      </c>
      <c r="E49" s="60">
        <v>0.06</v>
      </c>
      <c r="F49" s="41"/>
      <c r="G49" s="60"/>
      <c r="H49" s="51" t="s">
        <v>9</v>
      </c>
      <c r="I49" s="44"/>
      <c r="J49" s="52" t="s">
        <v>10</v>
      </c>
      <c r="K49" s="3"/>
      <c r="L49" s="3"/>
    </row>
    <row r="50" spans="1:13" x14ac:dyDescent="0.3">
      <c r="A50" s="67"/>
      <c r="B50" s="70"/>
      <c r="C50" s="58"/>
      <c r="D50" s="39"/>
      <c r="E50" s="60"/>
      <c r="F50" s="41"/>
      <c r="G50" s="60"/>
      <c r="H50" s="51"/>
      <c r="I50" s="44"/>
      <c r="J50" s="52"/>
      <c r="K50" s="12"/>
      <c r="L50" s="3"/>
    </row>
    <row r="51" spans="1:13" s="82" customFormat="1" x14ac:dyDescent="0.3">
      <c r="A51" s="71">
        <v>2.1</v>
      </c>
      <c r="B51" s="72" t="s">
        <v>24</v>
      </c>
      <c r="C51" s="72"/>
      <c r="D51" s="73">
        <v>0</v>
      </c>
      <c r="E51" s="74">
        <v>0.06</v>
      </c>
      <c r="F51" s="75"/>
      <c r="G51" s="74"/>
      <c r="H51" s="76">
        <f t="shared" ref="H51" si="2">(F64*1.053)</f>
        <v>0</v>
      </c>
      <c r="I51" s="77">
        <v>5.1999999999999998E-2</v>
      </c>
      <c r="J51" s="78">
        <v>95</v>
      </c>
      <c r="K51" s="79"/>
      <c r="L51" s="80"/>
      <c r="M51" s="81"/>
    </row>
    <row r="52" spans="1:13" x14ac:dyDescent="0.3">
      <c r="A52" s="67"/>
      <c r="B52" s="58"/>
      <c r="C52" s="58"/>
      <c r="D52" s="39"/>
      <c r="E52" s="60"/>
      <c r="F52" s="41"/>
      <c r="G52" s="60"/>
      <c r="H52" s="43"/>
      <c r="I52" s="44"/>
      <c r="J52" s="83"/>
      <c r="K52" s="12"/>
      <c r="L52" s="3"/>
      <c r="M52" s="84"/>
    </row>
    <row r="53" spans="1:13" x14ac:dyDescent="0.3">
      <c r="A53" s="67"/>
      <c r="B53" s="85" t="s">
        <v>25</v>
      </c>
      <c r="C53" s="58"/>
      <c r="D53" s="39"/>
      <c r="E53" s="60"/>
      <c r="F53" s="41"/>
      <c r="G53" s="60"/>
      <c r="H53" s="43"/>
      <c r="I53" s="44"/>
      <c r="J53" s="45"/>
      <c r="K53" s="12"/>
      <c r="L53" s="3"/>
      <c r="M53" s="84"/>
    </row>
    <row r="54" spans="1:13" x14ac:dyDescent="0.3">
      <c r="A54" s="86">
        <v>2.2000000000000002</v>
      </c>
      <c r="B54" s="58" t="s">
        <v>26</v>
      </c>
      <c r="C54" s="58"/>
      <c r="D54" s="39"/>
      <c r="E54" s="60"/>
      <c r="F54" s="41"/>
      <c r="G54" s="60"/>
      <c r="H54" s="43"/>
      <c r="I54" s="44"/>
      <c r="J54" s="45">
        <v>800</v>
      </c>
      <c r="K54" s="12"/>
      <c r="L54" s="3"/>
      <c r="M54" s="84"/>
    </row>
    <row r="55" spans="1:13" x14ac:dyDescent="0.3">
      <c r="A55" s="67">
        <v>2.2999999999999998</v>
      </c>
      <c r="B55" s="58" t="s">
        <v>27</v>
      </c>
      <c r="C55" s="58"/>
      <c r="D55" s="39"/>
      <c r="E55" s="60"/>
      <c r="F55" s="41"/>
      <c r="G55" s="60"/>
      <c r="H55" s="43"/>
      <c r="I55" s="44"/>
      <c r="J55" s="45">
        <v>580</v>
      </c>
      <c r="K55" s="12"/>
      <c r="L55" s="3"/>
      <c r="M55" s="84"/>
    </row>
    <row r="56" spans="1:13" x14ac:dyDescent="0.3">
      <c r="A56" s="87">
        <v>2.4</v>
      </c>
      <c r="B56" s="58" t="s">
        <v>28</v>
      </c>
      <c r="C56" s="58"/>
      <c r="D56" s="39"/>
      <c r="E56" s="60"/>
      <c r="F56" s="41"/>
      <c r="G56" s="60"/>
      <c r="H56" s="69"/>
      <c r="I56" s="44"/>
      <c r="J56" s="45">
        <v>265</v>
      </c>
      <c r="K56" s="12"/>
      <c r="L56" s="3"/>
      <c r="M56" s="84"/>
    </row>
    <row r="57" spans="1:13" s="88" customFormat="1" x14ac:dyDescent="0.3">
      <c r="A57" s="28">
        <v>2.5</v>
      </c>
      <c r="B57" s="58" t="s">
        <v>29</v>
      </c>
      <c r="C57" s="38"/>
      <c r="D57" s="39">
        <v>0</v>
      </c>
      <c r="E57" s="60">
        <v>0.06</v>
      </c>
      <c r="F57" s="41"/>
      <c r="G57" s="60"/>
      <c r="H57" s="43">
        <f>(F70*1.053)</f>
        <v>109.798416</v>
      </c>
      <c r="I57" s="44">
        <v>5.1999999999999998E-2</v>
      </c>
      <c r="J57" s="45">
        <v>115.507933632</v>
      </c>
      <c r="K57" s="12"/>
      <c r="L57" s="3"/>
    </row>
    <row r="58" spans="1:13" x14ac:dyDescent="0.3">
      <c r="A58" s="28"/>
      <c r="B58" s="58"/>
      <c r="C58" s="58"/>
      <c r="D58" s="39"/>
      <c r="E58" s="60"/>
      <c r="F58" s="41"/>
      <c r="G58" s="60"/>
      <c r="H58" s="43"/>
      <c r="I58" s="44"/>
      <c r="J58" s="83"/>
      <c r="K58" s="12"/>
      <c r="L58" s="3"/>
    </row>
    <row r="59" spans="1:13" s="97" customFormat="1" x14ac:dyDescent="0.3">
      <c r="A59" s="28"/>
      <c r="B59" s="85" t="s">
        <v>30</v>
      </c>
      <c r="C59" s="89"/>
      <c r="D59" s="90"/>
      <c r="E59" s="91"/>
      <c r="F59" s="92"/>
      <c r="G59" s="91"/>
      <c r="H59" s="93"/>
      <c r="I59" s="94"/>
      <c r="J59" s="36"/>
      <c r="K59" s="95"/>
      <c r="L59" s="96"/>
    </row>
    <row r="60" spans="1:13" s="106" customFormat="1" x14ac:dyDescent="0.3">
      <c r="A60" s="28">
        <v>2.6</v>
      </c>
      <c r="B60" s="58" t="s">
        <v>31</v>
      </c>
      <c r="C60" s="98"/>
      <c r="D60" s="99"/>
      <c r="E60" s="100"/>
      <c r="F60" s="101"/>
      <c r="G60" s="100"/>
      <c r="H60" s="102"/>
      <c r="I60" s="103"/>
      <c r="J60" s="45">
        <v>85</v>
      </c>
      <c r="K60" s="104"/>
      <c r="L60" s="105"/>
    </row>
    <row r="61" spans="1:13" s="106" customFormat="1" x14ac:dyDescent="0.3">
      <c r="A61" s="28"/>
      <c r="B61" s="58"/>
      <c r="C61" s="98"/>
      <c r="D61" s="99"/>
      <c r="E61" s="100"/>
      <c r="F61" s="101"/>
      <c r="G61" s="100"/>
      <c r="H61" s="102"/>
      <c r="I61" s="103"/>
      <c r="J61" s="83"/>
      <c r="K61" s="104"/>
      <c r="L61" s="105"/>
    </row>
    <row r="62" spans="1:13" s="106" customFormat="1" x14ac:dyDescent="0.3">
      <c r="A62" s="28"/>
      <c r="B62" s="85" t="s">
        <v>32</v>
      </c>
      <c r="C62" s="98"/>
      <c r="D62" s="99"/>
      <c r="E62" s="100"/>
      <c r="F62" s="101"/>
      <c r="G62" s="100"/>
      <c r="H62" s="43"/>
      <c r="I62" s="44"/>
      <c r="J62" s="45"/>
      <c r="K62" s="104"/>
      <c r="L62" s="105"/>
    </row>
    <row r="63" spans="1:13" s="106" customFormat="1" ht="15" customHeight="1" x14ac:dyDescent="0.3">
      <c r="A63" s="28">
        <v>2.7</v>
      </c>
      <c r="B63" s="107" t="s">
        <v>33</v>
      </c>
      <c r="C63" s="108"/>
      <c r="D63" s="99"/>
      <c r="E63" s="109"/>
      <c r="F63" s="101"/>
      <c r="G63" s="108"/>
      <c r="H63" s="43">
        <v>7744.1</v>
      </c>
      <c r="I63" s="44">
        <v>5.1999999999999998E-2</v>
      </c>
      <c r="J63" s="45">
        <v>8146.7932000000001</v>
      </c>
      <c r="K63" s="104"/>
      <c r="L63" s="110"/>
    </row>
    <row r="64" spans="1:13" s="106" customFormat="1" ht="15" customHeight="1" x14ac:dyDescent="0.3">
      <c r="A64" s="28">
        <v>2.8</v>
      </c>
      <c r="B64" s="107" t="s">
        <v>34</v>
      </c>
      <c r="C64" s="108"/>
      <c r="D64" s="99"/>
      <c r="E64" s="109"/>
      <c r="F64" s="101"/>
      <c r="G64" s="108"/>
      <c r="H64" s="43"/>
      <c r="I64" s="44"/>
      <c r="J64" s="45">
        <v>350</v>
      </c>
      <c r="K64" s="104"/>
      <c r="L64" s="110"/>
    </row>
    <row r="65" spans="1:13" s="106" customFormat="1" ht="15" customHeight="1" x14ac:dyDescent="0.3">
      <c r="A65" s="28"/>
      <c r="B65" s="38"/>
      <c r="C65" s="108"/>
      <c r="D65" s="99"/>
      <c r="E65" s="109"/>
      <c r="F65" s="101"/>
      <c r="G65" s="108"/>
      <c r="H65" s="102"/>
      <c r="I65" s="103"/>
      <c r="J65" s="83"/>
      <c r="K65" s="104"/>
      <c r="L65" s="110"/>
    </row>
    <row r="66" spans="1:13" s="106" customFormat="1" ht="15" customHeight="1" x14ac:dyDescent="0.3">
      <c r="A66" s="87"/>
      <c r="B66" s="53" t="s">
        <v>35</v>
      </c>
      <c r="C66" s="108"/>
      <c r="D66" s="99"/>
      <c r="E66" s="109"/>
      <c r="F66" s="101"/>
      <c r="G66" s="108"/>
      <c r="H66" s="102"/>
      <c r="I66" s="103"/>
      <c r="J66" s="83"/>
      <c r="K66" s="104"/>
      <c r="L66" s="110"/>
    </row>
    <row r="67" spans="1:13" s="106" customFormat="1" ht="15" customHeight="1" x14ac:dyDescent="0.3">
      <c r="A67" s="87"/>
      <c r="B67" s="111"/>
      <c r="C67" s="108"/>
      <c r="D67" s="99"/>
      <c r="E67" s="109"/>
      <c r="F67" s="101"/>
      <c r="G67" s="108"/>
      <c r="H67" s="102"/>
      <c r="I67" s="103"/>
      <c r="J67" s="83"/>
      <c r="K67" s="104"/>
      <c r="L67" s="110"/>
    </row>
    <row r="68" spans="1:13" x14ac:dyDescent="0.3">
      <c r="A68" s="112">
        <v>2.9</v>
      </c>
      <c r="B68" s="58" t="s">
        <v>36</v>
      </c>
      <c r="C68" s="37"/>
      <c r="D68" s="47" t="s">
        <v>7</v>
      </c>
      <c r="E68" s="113"/>
      <c r="F68" s="114" t="s">
        <v>8</v>
      </c>
      <c r="G68" s="115"/>
      <c r="H68" s="43">
        <f>(F78*1.053)</f>
        <v>5569.4686320000001</v>
      </c>
      <c r="I68" s="44">
        <v>5.1999999999999998E-2</v>
      </c>
      <c r="J68" s="45">
        <v>8500</v>
      </c>
      <c r="K68" s="12"/>
      <c r="L68" s="3"/>
      <c r="M68" s="116"/>
    </row>
    <row r="69" spans="1:13" x14ac:dyDescent="0.3">
      <c r="A69" s="117">
        <v>2.1</v>
      </c>
      <c r="B69" s="38" t="s">
        <v>37</v>
      </c>
      <c r="C69" s="58"/>
      <c r="D69" s="118">
        <v>22.84</v>
      </c>
      <c r="E69" s="60">
        <v>0.06</v>
      </c>
      <c r="F69" s="41">
        <v>27.664000000000001</v>
      </c>
      <c r="G69" s="44">
        <v>5.2999999999999999E-2</v>
      </c>
      <c r="H69" s="43">
        <f>(F79*1.053)</f>
        <v>8290.9007999999994</v>
      </c>
      <c r="I69" s="44">
        <v>5.1999999999999998E-2</v>
      </c>
      <c r="J69" s="45">
        <v>8722.0276415999997</v>
      </c>
      <c r="K69" s="12"/>
      <c r="L69" s="3"/>
    </row>
    <row r="70" spans="1:13" x14ac:dyDescent="0.3">
      <c r="A70" s="117">
        <v>2.11</v>
      </c>
      <c r="B70" s="38" t="s">
        <v>38</v>
      </c>
      <c r="C70" s="58"/>
      <c r="D70" s="119">
        <v>87.32</v>
      </c>
      <c r="E70" s="60">
        <v>0.06</v>
      </c>
      <c r="F70" s="120">
        <v>104.27200000000001</v>
      </c>
      <c r="G70" s="44">
        <v>5.2999999999999999E-2</v>
      </c>
      <c r="H70" s="43">
        <f>(F80*1.053)</f>
        <v>109.798416</v>
      </c>
      <c r="I70" s="44">
        <v>5.1999999999999998E-2</v>
      </c>
      <c r="J70" s="45">
        <v>295</v>
      </c>
      <c r="K70" s="12"/>
      <c r="L70" s="3"/>
    </row>
    <row r="71" spans="1:13" x14ac:dyDescent="0.3">
      <c r="A71" s="121"/>
      <c r="B71" s="30" t="s">
        <v>39</v>
      </c>
      <c r="C71" s="58"/>
      <c r="D71" s="118">
        <v>64.040000000000006</v>
      </c>
      <c r="E71" s="60">
        <v>0.06</v>
      </c>
      <c r="F71" s="120">
        <v>76.608000000000004</v>
      </c>
      <c r="G71" s="44">
        <v>5.2999999999999999E-2</v>
      </c>
      <c r="H71" s="43"/>
      <c r="I71" s="44"/>
      <c r="J71" s="45"/>
      <c r="K71" s="12"/>
      <c r="L71" s="3"/>
    </row>
    <row r="72" spans="1:13" x14ac:dyDescent="0.3">
      <c r="A72" s="28"/>
      <c r="B72" s="30"/>
      <c r="C72" s="58"/>
      <c r="D72" s="118"/>
      <c r="E72" s="60"/>
      <c r="F72" s="120"/>
      <c r="G72" s="44"/>
      <c r="H72" s="43"/>
      <c r="I72" s="44"/>
      <c r="J72" s="45"/>
      <c r="K72" s="12"/>
      <c r="L72" s="3"/>
    </row>
    <row r="73" spans="1:13" x14ac:dyDescent="0.3">
      <c r="A73" s="28"/>
      <c r="B73" s="69" t="s">
        <v>40</v>
      </c>
      <c r="C73" s="58"/>
      <c r="D73" s="118">
        <v>87.32</v>
      </c>
      <c r="E73" s="60">
        <v>0.06</v>
      </c>
      <c r="F73" s="120">
        <v>104.27200000000001</v>
      </c>
      <c r="G73" s="44">
        <v>5.2999999999999999E-2</v>
      </c>
      <c r="H73" s="56"/>
      <c r="I73" s="44"/>
      <c r="J73" s="122"/>
      <c r="K73" s="12"/>
      <c r="L73" s="3"/>
    </row>
    <row r="74" spans="1:13" s="106" customFormat="1" x14ac:dyDescent="0.3">
      <c r="A74" s="28">
        <v>2.12</v>
      </c>
      <c r="B74" s="58" t="s">
        <v>41</v>
      </c>
      <c r="C74" s="98"/>
      <c r="D74" s="123"/>
      <c r="E74" s="100"/>
      <c r="F74" s="124"/>
      <c r="G74" s="103"/>
      <c r="H74" s="125"/>
      <c r="I74" s="103"/>
      <c r="J74" s="122">
        <v>155</v>
      </c>
      <c r="K74" s="12"/>
      <c r="L74" s="105"/>
    </row>
    <row r="75" spans="1:13" s="106" customFormat="1" x14ac:dyDescent="0.3">
      <c r="A75" s="28">
        <v>2.13</v>
      </c>
      <c r="B75" s="58" t="s">
        <v>42</v>
      </c>
      <c r="C75" s="98"/>
      <c r="D75" s="123"/>
      <c r="E75" s="100"/>
      <c r="F75" s="124"/>
      <c r="G75" s="103"/>
      <c r="H75" s="125"/>
      <c r="I75" s="103"/>
      <c r="J75" s="122">
        <v>420</v>
      </c>
      <c r="K75" s="12"/>
      <c r="L75" s="105"/>
    </row>
    <row r="76" spans="1:13" s="106" customFormat="1" x14ac:dyDescent="0.3">
      <c r="A76" s="28">
        <v>2.14</v>
      </c>
      <c r="B76" s="58" t="s">
        <v>43</v>
      </c>
      <c r="C76" s="98"/>
      <c r="D76" s="123"/>
      <c r="E76" s="100"/>
      <c r="F76" s="124"/>
      <c r="G76" s="103"/>
      <c r="H76" s="125"/>
      <c r="I76" s="103"/>
      <c r="J76" s="122">
        <v>95</v>
      </c>
      <c r="K76" s="12"/>
      <c r="L76" s="105"/>
    </row>
    <row r="77" spans="1:13" s="106" customFormat="1" x14ac:dyDescent="0.3">
      <c r="A77" s="28"/>
      <c r="B77" s="98"/>
      <c r="C77" s="98"/>
      <c r="D77" s="123"/>
      <c r="E77" s="100"/>
      <c r="F77" s="124"/>
      <c r="G77" s="103"/>
      <c r="H77" s="125"/>
      <c r="I77" s="103"/>
      <c r="J77" s="126"/>
      <c r="K77" s="104"/>
      <c r="L77" s="105"/>
    </row>
    <row r="78" spans="1:13" x14ac:dyDescent="0.3">
      <c r="A78" s="46">
        <v>3</v>
      </c>
      <c r="B78" s="69" t="s">
        <v>44</v>
      </c>
      <c r="C78" s="58"/>
      <c r="D78" s="118">
        <v>4424.37</v>
      </c>
      <c r="E78" s="60">
        <v>0.06</v>
      </c>
      <c r="F78" s="41">
        <v>5289.1440000000002</v>
      </c>
      <c r="G78" s="44">
        <v>5.2999999999999999E-2</v>
      </c>
      <c r="H78" s="51" t="s">
        <v>9</v>
      </c>
      <c r="I78" s="44"/>
      <c r="J78" s="52" t="s">
        <v>10</v>
      </c>
      <c r="K78" s="12"/>
      <c r="L78" s="3"/>
    </row>
    <row r="79" spans="1:13" ht="15.75" customHeight="1" x14ac:dyDescent="0.3">
      <c r="A79" s="46"/>
      <c r="B79" s="69"/>
      <c r="C79" s="38"/>
      <c r="D79" s="118">
        <v>6586.17</v>
      </c>
      <c r="E79" s="60">
        <v>0.06</v>
      </c>
      <c r="F79" s="41">
        <v>7873.6</v>
      </c>
      <c r="G79" s="44">
        <v>5.2999999999999999E-2</v>
      </c>
      <c r="H79" s="51"/>
      <c r="I79" s="44"/>
      <c r="J79" s="52"/>
      <c r="K79" s="12"/>
      <c r="L79" s="3"/>
    </row>
    <row r="80" spans="1:13" ht="15.75" customHeight="1" x14ac:dyDescent="0.3">
      <c r="A80" s="28"/>
      <c r="B80" s="58" t="s">
        <v>45</v>
      </c>
      <c r="C80" s="38"/>
      <c r="D80" s="118">
        <v>87.32</v>
      </c>
      <c r="E80" s="60">
        <v>0.06</v>
      </c>
      <c r="F80" s="120">
        <v>104.27200000000001</v>
      </c>
      <c r="G80" s="44">
        <v>5.2999999999999999E-2</v>
      </c>
      <c r="H80" s="43"/>
      <c r="I80" s="44"/>
      <c r="J80" s="45"/>
      <c r="K80" s="12"/>
      <c r="L80" s="3"/>
    </row>
    <row r="81" spans="1:12" x14ac:dyDescent="0.3">
      <c r="A81" s="28">
        <v>3.1</v>
      </c>
      <c r="B81" s="38" t="s">
        <v>46</v>
      </c>
      <c r="C81" s="37"/>
      <c r="D81" s="39"/>
      <c r="E81" s="37"/>
      <c r="F81" s="41"/>
      <c r="G81" s="55"/>
      <c r="H81" s="43">
        <v>345</v>
      </c>
      <c r="I81" s="44">
        <v>5.1999999999999998E-2</v>
      </c>
      <c r="J81" s="45">
        <v>363.02493427199994</v>
      </c>
      <c r="K81" s="12"/>
      <c r="L81" s="3"/>
    </row>
    <row r="82" spans="1:12" x14ac:dyDescent="0.3">
      <c r="A82" s="28">
        <v>3.2</v>
      </c>
      <c r="B82" s="38" t="s">
        <v>47</v>
      </c>
      <c r="C82" s="69"/>
      <c r="D82" s="39"/>
      <c r="E82" s="37"/>
      <c r="F82" s="41"/>
      <c r="G82" s="55"/>
      <c r="H82" s="43">
        <f>(F86*1.053)</f>
        <v>112.03919999999999</v>
      </c>
      <c r="I82" s="44">
        <v>5.1999999999999998E-2</v>
      </c>
      <c r="J82" s="45">
        <v>117.8652384</v>
      </c>
      <c r="K82" s="12"/>
      <c r="L82" s="3"/>
    </row>
    <row r="83" spans="1:12" x14ac:dyDescent="0.3">
      <c r="A83" s="28">
        <v>3.3</v>
      </c>
      <c r="B83" s="38" t="s">
        <v>48</v>
      </c>
      <c r="C83" s="69"/>
      <c r="D83" s="47"/>
      <c r="E83" s="37"/>
      <c r="F83" s="54"/>
      <c r="G83" s="55"/>
      <c r="H83" s="43">
        <f>(F87*1.053)</f>
        <v>598.28932799999995</v>
      </c>
      <c r="I83" s="44">
        <v>5.1999999999999998E-2</v>
      </c>
      <c r="J83" s="45">
        <v>629.40037305600003</v>
      </c>
      <c r="K83" s="12"/>
      <c r="L83" s="3"/>
    </row>
    <row r="84" spans="1:12" x14ac:dyDescent="0.3">
      <c r="A84" s="28"/>
      <c r="B84" s="58" t="s">
        <v>49</v>
      </c>
      <c r="C84" s="37"/>
      <c r="D84" s="47" t="s">
        <v>7</v>
      </c>
      <c r="E84" s="113"/>
      <c r="F84" s="114" t="s">
        <v>8</v>
      </c>
      <c r="G84" s="115"/>
      <c r="H84" s="43"/>
      <c r="I84" s="44"/>
      <c r="J84" s="45"/>
      <c r="K84" s="12"/>
      <c r="L84" s="3"/>
    </row>
    <row r="85" spans="1:12" x14ac:dyDescent="0.3">
      <c r="A85" s="46"/>
      <c r="B85" s="30" t="s">
        <v>39</v>
      </c>
      <c r="C85" s="37"/>
      <c r="D85" s="39"/>
      <c r="E85" s="37"/>
      <c r="F85" s="41"/>
      <c r="G85" s="55"/>
      <c r="H85" s="43"/>
      <c r="I85" s="44"/>
      <c r="J85" s="45"/>
      <c r="K85" s="12"/>
      <c r="L85" s="3"/>
    </row>
    <row r="86" spans="1:12" x14ac:dyDescent="0.3">
      <c r="A86" s="28"/>
      <c r="B86" s="30"/>
      <c r="C86" s="38"/>
      <c r="D86" s="127">
        <v>88.7</v>
      </c>
      <c r="E86" s="60">
        <v>0.06</v>
      </c>
      <c r="F86" s="120">
        <v>106.4</v>
      </c>
      <c r="G86" s="44">
        <v>5.2999999999999999E-2</v>
      </c>
      <c r="H86" s="43"/>
      <c r="I86" s="44"/>
      <c r="J86" s="45"/>
      <c r="K86" s="12"/>
      <c r="L86" s="3"/>
    </row>
    <row r="87" spans="1:12" x14ac:dyDescent="0.3">
      <c r="A87" s="46">
        <v>4</v>
      </c>
      <c r="B87" s="30" t="s">
        <v>50</v>
      </c>
      <c r="C87" s="38"/>
      <c r="D87" s="127">
        <v>475.2</v>
      </c>
      <c r="E87" s="60">
        <v>0.06</v>
      </c>
      <c r="F87" s="120">
        <v>568.17600000000004</v>
      </c>
      <c r="G87" s="44">
        <v>5.2999999999999999E-2</v>
      </c>
      <c r="H87" s="51" t="s">
        <v>9</v>
      </c>
      <c r="I87" s="44"/>
      <c r="J87" s="52" t="s">
        <v>10</v>
      </c>
      <c r="K87" s="12"/>
      <c r="L87" s="3"/>
    </row>
    <row r="88" spans="1:12" x14ac:dyDescent="0.3">
      <c r="A88" s="28"/>
      <c r="B88" s="30"/>
      <c r="C88" s="38"/>
      <c r="D88" s="127"/>
      <c r="E88" s="60"/>
      <c r="F88" s="120"/>
      <c r="G88" s="44"/>
      <c r="H88" s="51"/>
      <c r="I88" s="44"/>
      <c r="J88" s="52"/>
      <c r="K88" s="12"/>
      <c r="L88" s="3"/>
    </row>
    <row r="89" spans="1:12" x14ac:dyDescent="0.3">
      <c r="A89" s="28">
        <v>4.0999999999999996</v>
      </c>
      <c r="B89" s="38" t="s">
        <v>51</v>
      </c>
      <c r="C89" s="37"/>
      <c r="D89" s="39"/>
      <c r="E89" s="37"/>
      <c r="F89" s="41"/>
      <c r="G89" s="55"/>
      <c r="H89" s="43">
        <f t="shared" ref="H89" si="3">(F94*1.053)</f>
        <v>881.74850400000003</v>
      </c>
      <c r="I89" s="44">
        <v>5.1999999999999998E-2</v>
      </c>
      <c r="J89" s="45">
        <v>927.59942620800007</v>
      </c>
      <c r="K89" s="12"/>
      <c r="L89" s="3"/>
    </row>
    <row r="90" spans="1:12" x14ac:dyDescent="0.3">
      <c r="A90" s="28">
        <v>4.2</v>
      </c>
      <c r="B90" s="38" t="s">
        <v>52</v>
      </c>
      <c r="C90" s="58"/>
      <c r="D90" s="39"/>
      <c r="E90" s="58"/>
      <c r="F90" s="41"/>
      <c r="G90" s="128"/>
      <c r="H90" s="43">
        <v>299</v>
      </c>
      <c r="I90" s="44">
        <v>5.1999999999999998E-2</v>
      </c>
      <c r="J90" s="45">
        <v>314.70018652800002</v>
      </c>
      <c r="K90" s="12"/>
      <c r="L90" s="3"/>
    </row>
    <row r="91" spans="1:12" ht="15.75" customHeight="1" x14ac:dyDescent="0.3">
      <c r="A91" s="28">
        <v>4.3</v>
      </c>
      <c r="B91" s="58" t="s">
        <v>53</v>
      </c>
      <c r="C91" s="37"/>
      <c r="D91" s="39"/>
      <c r="E91" s="37"/>
      <c r="F91" s="41"/>
      <c r="G91" s="55"/>
      <c r="H91" s="43">
        <f>(F95*1.053)</f>
        <v>2658.690216</v>
      </c>
      <c r="I91" s="44">
        <v>5.1999999999999998E-2</v>
      </c>
      <c r="J91" s="45">
        <v>2796.9421072320001</v>
      </c>
      <c r="K91" s="12"/>
      <c r="L91" s="3"/>
    </row>
    <row r="92" spans="1:12" x14ac:dyDescent="0.3">
      <c r="A92" s="28">
        <v>4.4000000000000004</v>
      </c>
      <c r="B92" s="58" t="s">
        <v>54</v>
      </c>
      <c r="C92" s="37"/>
      <c r="D92" s="47"/>
      <c r="E92" s="113"/>
      <c r="F92" s="54"/>
      <c r="G92" s="115"/>
      <c r="H92" s="43">
        <f>(F97*1.053)</f>
        <v>947.69999999999993</v>
      </c>
      <c r="I92" s="44">
        <v>5.1999999999999998E-2</v>
      </c>
      <c r="J92" s="45">
        <v>996.98039999999992</v>
      </c>
      <c r="K92" s="12"/>
      <c r="L92" s="3"/>
    </row>
    <row r="93" spans="1:12" x14ac:dyDescent="0.3">
      <c r="A93" s="28"/>
      <c r="B93" s="30" t="s">
        <v>39</v>
      </c>
      <c r="C93" s="30"/>
      <c r="D93" s="47" t="s">
        <v>7</v>
      </c>
      <c r="E93" s="37"/>
      <c r="F93" s="114" t="s">
        <v>8</v>
      </c>
      <c r="G93" s="115"/>
      <c r="H93" s="43"/>
      <c r="I93" s="44"/>
      <c r="J93" s="45"/>
      <c r="K93" s="12"/>
      <c r="L93" s="3"/>
    </row>
    <row r="94" spans="1:12" ht="17.25" customHeight="1" x14ac:dyDescent="0.3">
      <c r="A94" s="46"/>
      <c r="B94" s="55"/>
      <c r="C94" s="30"/>
      <c r="D94" s="119">
        <v>700</v>
      </c>
      <c r="E94" s="60">
        <v>0.06</v>
      </c>
      <c r="F94" s="41">
        <v>837.36800000000005</v>
      </c>
      <c r="G94" s="44">
        <v>5.2999999999999999E-2</v>
      </c>
      <c r="H94" s="43"/>
      <c r="I94" s="44"/>
      <c r="J94" s="45"/>
      <c r="K94" s="12"/>
      <c r="L94" s="3"/>
    </row>
    <row r="95" spans="1:12" x14ac:dyDescent="0.3">
      <c r="A95" s="46">
        <v>5</v>
      </c>
      <c r="B95" s="69" t="s">
        <v>55</v>
      </c>
      <c r="C95" s="58"/>
      <c r="D95" s="119">
        <v>2112</v>
      </c>
      <c r="E95" s="60">
        <v>0.06</v>
      </c>
      <c r="F95" s="120">
        <v>2524.8720000000003</v>
      </c>
      <c r="G95" s="44">
        <v>5.2999999999999999E-2</v>
      </c>
      <c r="H95" s="51" t="s">
        <v>9</v>
      </c>
      <c r="I95" s="44"/>
      <c r="J95" s="52" t="s">
        <v>10</v>
      </c>
      <c r="K95" s="12"/>
      <c r="L95" s="3"/>
    </row>
    <row r="96" spans="1:12" x14ac:dyDescent="0.3">
      <c r="A96" s="28"/>
      <c r="B96" s="69"/>
      <c r="C96" s="58"/>
      <c r="D96" s="119"/>
      <c r="E96" s="60"/>
      <c r="F96" s="120"/>
      <c r="G96" s="44"/>
      <c r="H96" s="51"/>
      <c r="I96" s="44"/>
      <c r="J96" s="52"/>
      <c r="K96" s="12"/>
      <c r="L96" s="3"/>
    </row>
    <row r="97" spans="1:12" x14ac:dyDescent="0.3">
      <c r="A97" s="28"/>
      <c r="B97" s="85" t="s">
        <v>56</v>
      </c>
      <c r="C97" s="38"/>
      <c r="D97" s="129">
        <v>900</v>
      </c>
      <c r="E97" s="130">
        <v>0.06</v>
      </c>
      <c r="F97" s="131">
        <v>900</v>
      </c>
      <c r="G97" s="44">
        <v>5.2999999999999999E-2</v>
      </c>
      <c r="H97" s="43"/>
      <c r="I97" s="44"/>
      <c r="J97" s="45"/>
      <c r="K97" s="12"/>
      <c r="L97" s="3"/>
    </row>
    <row r="98" spans="1:12" x14ac:dyDescent="0.3">
      <c r="A98" s="28">
        <v>5.0999999999999996</v>
      </c>
      <c r="B98" s="58" t="s">
        <v>57</v>
      </c>
      <c r="C98" s="55"/>
      <c r="D98" s="39"/>
      <c r="E98" s="37"/>
      <c r="F98" s="41"/>
      <c r="G98" s="55"/>
      <c r="H98" s="43">
        <f>(F105*1.053)</f>
        <v>10.083527999999999</v>
      </c>
      <c r="I98" s="44">
        <v>5.1999999999999998E-2</v>
      </c>
      <c r="J98" s="45">
        <v>10.607871456</v>
      </c>
      <c r="K98" s="12"/>
      <c r="L98" s="3"/>
    </row>
    <row r="99" spans="1:12" ht="15" customHeight="1" x14ac:dyDescent="0.3">
      <c r="A99" s="28">
        <v>5.2</v>
      </c>
      <c r="B99" s="58" t="s">
        <v>58</v>
      </c>
      <c r="C99" s="55"/>
      <c r="D99" s="39"/>
      <c r="E99" s="37"/>
      <c r="F99" s="41"/>
      <c r="G99" s="55"/>
      <c r="H99" s="43">
        <f>(F106*1.053)</f>
        <v>6.7223519999999999</v>
      </c>
      <c r="I99" s="44">
        <v>5.1999999999999998E-2</v>
      </c>
      <c r="J99" s="45">
        <v>7.0719143039999999</v>
      </c>
      <c r="K99" s="12"/>
      <c r="L99" s="3"/>
    </row>
    <row r="100" spans="1:12" ht="15" customHeight="1" x14ac:dyDescent="0.3">
      <c r="A100" s="28"/>
      <c r="B100" s="58"/>
      <c r="C100" s="55"/>
      <c r="D100" s="39"/>
      <c r="E100" s="37"/>
      <c r="F100" s="41"/>
      <c r="G100" s="55"/>
      <c r="H100" s="43"/>
      <c r="I100" s="44"/>
      <c r="J100" s="45"/>
      <c r="K100" s="12"/>
      <c r="L100" s="3"/>
    </row>
    <row r="101" spans="1:12" ht="15" customHeight="1" x14ac:dyDescent="0.3">
      <c r="A101" s="28"/>
      <c r="B101" s="85" t="s">
        <v>59</v>
      </c>
      <c r="C101" s="37"/>
      <c r="D101" s="39"/>
      <c r="E101" s="37"/>
      <c r="F101" s="54"/>
      <c r="G101" s="55"/>
      <c r="H101" s="43"/>
      <c r="I101" s="44"/>
      <c r="J101" s="45"/>
      <c r="K101" s="12"/>
      <c r="L101" s="3"/>
    </row>
    <row r="102" spans="1:12" x14ac:dyDescent="0.3">
      <c r="A102" s="28">
        <v>5.3</v>
      </c>
      <c r="B102" s="58" t="s">
        <v>60</v>
      </c>
      <c r="C102" s="37"/>
      <c r="D102" s="47" t="s">
        <v>7</v>
      </c>
      <c r="E102" s="113"/>
      <c r="F102" s="114" t="s">
        <v>8</v>
      </c>
      <c r="G102" s="115"/>
      <c r="H102" s="43">
        <f>(F108*1.053)</f>
        <v>17.926272000000001</v>
      </c>
      <c r="I102" s="44">
        <v>5.1999999999999998E-2</v>
      </c>
      <c r="J102" s="45">
        <v>18.858438144000001</v>
      </c>
      <c r="K102" s="12"/>
      <c r="L102" s="3"/>
    </row>
    <row r="103" spans="1:12" x14ac:dyDescent="0.3">
      <c r="A103" s="28"/>
      <c r="B103" s="58"/>
      <c r="C103" s="37"/>
      <c r="D103" s="47"/>
      <c r="E103" s="113"/>
      <c r="F103" s="114"/>
      <c r="G103" s="115"/>
      <c r="H103" s="43"/>
      <c r="I103" s="44"/>
      <c r="J103" s="45"/>
      <c r="K103" s="12"/>
      <c r="L103" s="3"/>
    </row>
    <row r="104" spans="1:12" x14ac:dyDescent="0.3">
      <c r="A104" s="46"/>
      <c r="B104" s="85" t="s">
        <v>61</v>
      </c>
      <c r="C104" s="132"/>
      <c r="D104" s="39"/>
      <c r="E104" s="37"/>
      <c r="F104" s="41"/>
      <c r="G104" s="55"/>
      <c r="H104" s="43"/>
      <c r="I104" s="44"/>
      <c r="J104" s="45"/>
      <c r="K104" s="12"/>
      <c r="L104" s="3"/>
    </row>
    <row r="105" spans="1:12" x14ac:dyDescent="0.3">
      <c r="A105" s="28">
        <v>5.4</v>
      </c>
      <c r="B105" s="58" t="s">
        <v>60</v>
      </c>
      <c r="C105" s="58"/>
      <c r="D105" s="119">
        <v>7.72</v>
      </c>
      <c r="E105" s="60">
        <v>0.06</v>
      </c>
      <c r="F105" s="41">
        <v>9.5760000000000005</v>
      </c>
      <c r="G105" s="44">
        <v>5.2999999999999999E-2</v>
      </c>
      <c r="H105" s="43">
        <f t="shared" ref="H105" si="4">(F109*1.053)</f>
        <v>39.213720000000002</v>
      </c>
      <c r="I105" s="44">
        <v>5.1999999999999998E-2</v>
      </c>
      <c r="J105" s="45">
        <v>41.252833440000003</v>
      </c>
      <c r="K105" s="12"/>
      <c r="L105" s="3"/>
    </row>
    <row r="106" spans="1:12" x14ac:dyDescent="0.3">
      <c r="A106" s="28">
        <v>5.5</v>
      </c>
      <c r="B106" s="38" t="s">
        <v>62</v>
      </c>
      <c r="C106" s="58"/>
      <c r="D106" s="119">
        <v>5.51</v>
      </c>
      <c r="E106" s="60">
        <v>0.06</v>
      </c>
      <c r="F106" s="41">
        <v>6.3840000000000003</v>
      </c>
      <c r="G106" s="44">
        <v>5.2999999999999999E-2</v>
      </c>
      <c r="H106" s="43">
        <f>(F111*1.053)</f>
        <v>21.287448000000001</v>
      </c>
      <c r="I106" s="44">
        <v>5.1999999999999998E-2</v>
      </c>
      <c r="J106" s="45">
        <v>22.394395296000003</v>
      </c>
      <c r="K106" s="12"/>
      <c r="L106" s="3"/>
    </row>
    <row r="107" spans="1:12" x14ac:dyDescent="0.3">
      <c r="A107" s="28"/>
      <c r="B107" s="30" t="s">
        <v>39</v>
      </c>
      <c r="C107" s="58"/>
      <c r="D107" s="119"/>
      <c r="E107" s="37"/>
      <c r="F107" s="41"/>
      <c r="G107" s="55"/>
      <c r="H107" s="43"/>
      <c r="I107" s="44"/>
      <c r="J107" s="45"/>
      <c r="K107" s="12"/>
      <c r="L107" s="3"/>
    </row>
    <row r="108" spans="1:12" x14ac:dyDescent="0.3">
      <c r="A108" s="28"/>
      <c r="B108" s="37"/>
      <c r="C108" s="58"/>
      <c r="D108" s="119">
        <v>14.33</v>
      </c>
      <c r="E108" s="60">
        <v>0.06</v>
      </c>
      <c r="F108" s="41">
        <v>17.024000000000001</v>
      </c>
      <c r="G108" s="44">
        <v>5.2999999999999999E-2</v>
      </c>
      <c r="H108" s="43"/>
      <c r="I108" s="44"/>
      <c r="J108" s="45"/>
      <c r="K108" s="12"/>
      <c r="L108" s="3"/>
    </row>
    <row r="109" spans="1:12" x14ac:dyDescent="0.3">
      <c r="A109" s="46">
        <v>6</v>
      </c>
      <c r="B109" s="69" t="s">
        <v>63</v>
      </c>
      <c r="C109" s="58"/>
      <c r="D109" s="119">
        <v>30.87</v>
      </c>
      <c r="E109" s="60">
        <v>0.06</v>
      </c>
      <c r="F109" s="41">
        <v>37.24</v>
      </c>
      <c r="G109" s="44">
        <v>5.2999999999999999E-2</v>
      </c>
      <c r="H109" s="51" t="s">
        <v>9</v>
      </c>
      <c r="I109" s="44"/>
      <c r="J109" s="52" t="s">
        <v>10</v>
      </c>
      <c r="K109" s="12"/>
      <c r="L109" s="3"/>
    </row>
    <row r="110" spans="1:12" x14ac:dyDescent="0.3">
      <c r="A110" s="28"/>
      <c r="B110" s="69"/>
      <c r="C110" s="58"/>
      <c r="D110" s="119"/>
      <c r="E110" s="60"/>
      <c r="F110" s="41"/>
      <c r="G110" s="44"/>
      <c r="H110" s="51"/>
      <c r="I110" s="44"/>
      <c r="J110" s="52"/>
      <c r="K110" s="12"/>
      <c r="L110" s="3"/>
    </row>
    <row r="111" spans="1:12" x14ac:dyDescent="0.3">
      <c r="A111" s="28">
        <v>6.1</v>
      </c>
      <c r="B111" s="58" t="s">
        <v>64</v>
      </c>
      <c r="C111" s="38"/>
      <c r="D111" s="119">
        <v>17.09</v>
      </c>
      <c r="E111" s="60">
        <v>0.06</v>
      </c>
      <c r="F111" s="41">
        <v>20.216000000000001</v>
      </c>
      <c r="G111" s="44">
        <v>5.2999999999999999E-2</v>
      </c>
      <c r="H111" s="43">
        <f>(F116*1.053)</f>
        <v>3568.4485199999999</v>
      </c>
      <c r="I111" s="44">
        <v>5.1999999999999998E-2</v>
      </c>
      <c r="J111" s="45">
        <v>3754.0078430399999</v>
      </c>
      <c r="K111" s="12"/>
      <c r="L111" s="3"/>
    </row>
    <row r="112" spans="1:12" x14ac:dyDescent="0.3">
      <c r="A112" s="28">
        <v>6.2</v>
      </c>
      <c r="B112" s="38" t="s">
        <v>65</v>
      </c>
      <c r="C112" s="37"/>
      <c r="D112" s="39"/>
      <c r="E112" s="37"/>
      <c r="F112" s="41"/>
      <c r="G112" s="55"/>
      <c r="H112" s="43">
        <f>(F117*1.053)</f>
        <v>2965.6776240000004</v>
      </c>
      <c r="I112" s="44">
        <v>5.1999999999999998E-2</v>
      </c>
      <c r="J112" s="45">
        <v>3119.8928604480006</v>
      </c>
      <c r="K112" s="12"/>
      <c r="L112" s="3"/>
    </row>
    <row r="113" spans="1:12" x14ac:dyDescent="0.3">
      <c r="A113" s="28">
        <v>6.3</v>
      </c>
      <c r="B113" s="58" t="s">
        <v>66</v>
      </c>
      <c r="C113" s="37"/>
      <c r="D113" s="39"/>
      <c r="E113" s="37"/>
      <c r="F113" s="41"/>
      <c r="G113" s="55"/>
      <c r="H113" s="43">
        <f>(F118*1.053)</f>
        <v>3994.1974800000003</v>
      </c>
      <c r="I113" s="44">
        <v>5.1999999999999998E-2</v>
      </c>
      <c r="J113" s="45">
        <v>4201.8957489600007</v>
      </c>
      <c r="K113" s="12"/>
      <c r="L113" s="3"/>
    </row>
    <row r="114" spans="1:12" x14ac:dyDescent="0.3">
      <c r="A114" s="28">
        <v>6.4</v>
      </c>
      <c r="B114" s="58" t="s">
        <v>67</v>
      </c>
      <c r="C114" s="37"/>
      <c r="D114" s="39"/>
      <c r="E114" s="113"/>
      <c r="F114" s="54"/>
      <c r="G114" s="115"/>
      <c r="H114" s="43">
        <f>(F120*1.053)</f>
        <v>3993.0770879999995</v>
      </c>
      <c r="I114" s="44">
        <v>5.1999999999999998E-2</v>
      </c>
      <c r="J114" s="45">
        <v>4200.7170965759997</v>
      </c>
      <c r="K114" s="12"/>
      <c r="L114" s="3"/>
    </row>
    <row r="115" spans="1:12" x14ac:dyDescent="0.3">
      <c r="A115" s="28">
        <v>6.5</v>
      </c>
      <c r="B115" s="58" t="s">
        <v>68</v>
      </c>
      <c r="C115" s="37"/>
      <c r="D115" s="47" t="s">
        <v>7</v>
      </c>
      <c r="E115" s="37"/>
      <c r="F115" s="114" t="s">
        <v>8</v>
      </c>
      <c r="G115" s="115"/>
      <c r="H115" s="43">
        <f>(F121*1.053)</f>
        <v>3993.0770879999995</v>
      </c>
      <c r="I115" s="44">
        <v>5.1999999999999998E-2</v>
      </c>
      <c r="J115" s="45">
        <v>4200.7170965759997</v>
      </c>
      <c r="K115" s="12"/>
      <c r="L115" s="3"/>
    </row>
    <row r="116" spans="1:12" x14ac:dyDescent="0.3">
      <c r="A116" s="28">
        <v>6.6</v>
      </c>
      <c r="B116" s="58" t="s">
        <v>69</v>
      </c>
      <c r="C116" s="37"/>
      <c r="D116" s="119">
        <v>2835</v>
      </c>
      <c r="E116" s="60">
        <v>0.06</v>
      </c>
      <c r="F116" s="41">
        <v>3388.84</v>
      </c>
      <c r="G116" s="44">
        <v>5.2999999999999999E-2</v>
      </c>
      <c r="H116" s="43">
        <f>(F122*1.053)</f>
        <v>1041.9645600000001</v>
      </c>
      <c r="I116" s="44">
        <v>5.1999999999999998E-2</v>
      </c>
      <c r="J116" s="45">
        <v>1096.1467171200002</v>
      </c>
      <c r="K116" s="12"/>
      <c r="L116" s="3"/>
    </row>
    <row r="117" spans="1:12" x14ac:dyDescent="0.3">
      <c r="A117" s="28">
        <v>6.7</v>
      </c>
      <c r="B117" s="58" t="s">
        <v>70</v>
      </c>
      <c r="C117" s="38"/>
      <c r="D117" s="119">
        <v>2355.4299999999998</v>
      </c>
      <c r="E117" s="60">
        <v>0.06</v>
      </c>
      <c r="F117" s="41">
        <v>2816.4080000000004</v>
      </c>
      <c r="G117" s="44">
        <v>5.2999999999999999E-2</v>
      </c>
      <c r="H117" s="133">
        <v>1825</v>
      </c>
      <c r="I117" s="44">
        <v>5.1999999999999998E-2</v>
      </c>
      <c r="J117" s="45">
        <f>H117*I117</f>
        <v>94.899999999999991</v>
      </c>
      <c r="K117" s="12"/>
      <c r="L117" s="3"/>
    </row>
    <row r="118" spans="1:12" x14ac:dyDescent="0.3">
      <c r="A118" s="28">
        <v>6.8</v>
      </c>
      <c r="B118" s="58" t="s">
        <v>71</v>
      </c>
      <c r="C118" s="58"/>
      <c r="D118" s="119">
        <v>3172.15</v>
      </c>
      <c r="E118" s="60">
        <v>0.06</v>
      </c>
      <c r="F118" s="41">
        <v>3793.1600000000003</v>
      </c>
      <c r="G118" s="44">
        <v>5.2999999999999999E-2</v>
      </c>
      <c r="H118" s="43">
        <f>(F124*1.053)</f>
        <v>1041.9645600000001</v>
      </c>
      <c r="I118" s="44">
        <v>5.1999999999999998E-2</v>
      </c>
      <c r="J118" s="45">
        <v>1096.1467171200002</v>
      </c>
      <c r="K118" s="12"/>
      <c r="L118" s="3"/>
    </row>
    <row r="119" spans="1:12" x14ac:dyDescent="0.3">
      <c r="A119" s="28"/>
      <c r="B119" s="58"/>
      <c r="C119" s="58"/>
      <c r="D119" s="119"/>
      <c r="E119" s="60"/>
      <c r="F119" s="41"/>
      <c r="G119" s="44"/>
      <c r="H119" s="43"/>
      <c r="I119" s="44"/>
      <c r="J119" s="45"/>
      <c r="K119" s="12"/>
      <c r="L119" s="3"/>
    </row>
    <row r="120" spans="1:12" x14ac:dyDescent="0.3">
      <c r="A120" s="28"/>
      <c r="B120" s="85" t="s">
        <v>72</v>
      </c>
      <c r="C120" s="37"/>
      <c r="D120" s="119">
        <v>3172.15</v>
      </c>
      <c r="E120" s="60">
        <v>0.06</v>
      </c>
      <c r="F120" s="41">
        <v>3792.096</v>
      </c>
      <c r="G120" s="44">
        <v>5.2999999999999999E-2</v>
      </c>
      <c r="H120" s="43">
        <f>H118*I118</f>
        <v>54.182157120000007</v>
      </c>
      <c r="I120" s="44"/>
      <c r="J120" s="45"/>
      <c r="K120" s="12"/>
      <c r="L120" s="3"/>
    </row>
    <row r="121" spans="1:12" x14ac:dyDescent="0.3">
      <c r="A121" s="28">
        <v>6.9</v>
      </c>
      <c r="B121" s="38" t="s">
        <v>73</v>
      </c>
      <c r="C121" s="37"/>
      <c r="D121" s="119">
        <v>3172.15</v>
      </c>
      <c r="E121" s="60">
        <v>0.06</v>
      </c>
      <c r="F121" s="41">
        <v>3792.096</v>
      </c>
      <c r="G121" s="44">
        <v>5.2999999999999999E-2</v>
      </c>
      <c r="H121" s="43">
        <f t="shared" ref="H121" si="5">(F126*1.053)</f>
        <v>2659.8106079999998</v>
      </c>
      <c r="I121" s="44">
        <v>5.1999999999999998E-2</v>
      </c>
      <c r="J121" s="45">
        <v>2798.1207596159998</v>
      </c>
      <c r="K121" s="12"/>
      <c r="L121" s="3"/>
    </row>
    <row r="122" spans="1:12" x14ac:dyDescent="0.3">
      <c r="A122" s="117">
        <v>6.1</v>
      </c>
      <c r="B122" s="38" t="s">
        <v>74</v>
      </c>
      <c r="C122" s="37"/>
      <c r="D122" s="119">
        <v>827.26</v>
      </c>
      <c r="E122" s="60">
        <v>0.06</v>
      </c>
      <c r="F122" s="41">
        <v>989.5200000000001</v>
      </c>
      <c r="G122" s="44">
        <v>5.2999999999999999E-2</v>
      </c>
      <c r="H122" s="43">
        <v>2242</v>
      </c>
      <c r="I122" s="44">
        <v>5.1999999999999998E-2</v>
      </c>
      <c r="J122" s="45">
        <v>2358.4834203840005</v>
      </c>
      <c r="K122" s="12"/>
      <c r="L122" s="3"/>
    </row>
    <row r="123" spans="1:12" x14ac:dyDescent="0.3">
      <c r="A123" s="117">
        <v>6.11</v>
      </c>
      <c r="B123" s="38" t="s">
        <v>75</v>
      </c>
      <c r="C123" s="37"/>
      <c r="D123" s="119">
        <v>827.26</v>
      </c>
      <c r="E123" s="60">
        <v>0.06</v>
      </c>
      <c r="F123" s="41">
        <v>989.5200000000001</v>
      </c>
      <c r="G123" s="44">
        <v>5.2999999999999999E-2</v>
      </c>
      <c r="H123" s="43">
        <v>1029</v>
      </c>
      <c r="I123" s="44">
        <v>5.1999999999999998E-2</v>
      </c>
      <c r="J123" s="45">
        <v>1082.0028885120003</v>
      </c>
      <c r="K123" s="134"/>
      <c r="L123" s="3"/>
    </row>
    <row r="124" spans="1:12" x14ac:dyDescent="0.3">
      <c r="A124" s="117">
        <v>6.12</v>
      </c>
      <c r="B124" s="38" t="s">
        <v>76</v>
      </c>
      <c r="C124" s="58"/>
      <c r="D124" s="119">
        <v>827.26</v>
      </c>
      <c r="E124" s="60">
        <v>0.06</v>
      </c>
      <c r="F124" s="41">
        <v>989.5200000000001</v>
      </c>
      <c r="G124" s="44">
        <v>5.2999999999999999E-2</v>
      </c>
      <c r="H124" s="43">
        <v>189</v>
      </c>
      <c r="I124" s="44">
        <v>5.1999999999999998E-2</v>
      </c>
      <c r="J124" s="45">
        <v>199.19225289600001</v>
      </c>
      <c r="K124" s="12"/>
      <c r="L124" s="3"/>
    </row>
    <row r="125" spans="1:12" x14ac:dyDescent="0.3">
      <c r="A125" s="117">
        <v>6.13</v>
      </c>
      <c r="B125" s="58" t="s">
        <v>77</v>
      </c>
      <c r="C125" s="69"/>
      <c r="D125" s="47"/>
      <c r="E125" s="40"/>
      <c r="F125" s="54"/>
      <c r="G125" s="42"/>
      <c r="H125" s="43">
        <v>1115</v>
      </c>
      <c r="I125" s="44">
        <v>5.1999999999999998E-2</v>
      </c>
      <c r="J125" s="45">
        <v>1172.7591220800002</v>
      </c>
      <c r="K125" s="135"/>
      <c r="L125" s="3"/>
    </row>
    <row r="126" spans="1:12" s="137" customFormat="1" x14ac:dyDescent="0.3">
      <c r="A126" s="46"/>
      <c r="B126" s="30" t="s">
        <v>39</v>
      </c>
      <c r="C126" s="38"/>
      <c r="D126" s="119">
        <v>2112.88</v>
      </c>
      <c r="E126" s="60">
        <v>0.06</v>
      </c>
      <c r="F126" s="41">
        <v>2525.9360000000001</v>
      </c>
      <c r="G126" s="44">
        <v>5.2999999999999999E-2</v>
      </c>
      <c r="H126" s="43"/>
      <c r="I126" s="44"/>
      <c r="J126" s="45"/>
      <c r="K126" s="12"/>
      <c r="L126" s="136"/>
    </row>
    <row r="127" spans="1:12" x14ac:dyDescent="0.3">
      <c r="A127" s="46"/>
      <c r="B127" s="30"/>
      <c r="C127" s="38"/>
      <c r="D127" s="119"/>
      <c r="E127" s="60"/>
      <c r="F127" s="41"/>
      <c r="G127" s="44"/>
      <c r="H127" s="43"/>
      <c r="I127" s="44"/>
      <c r="J127" s="45"/>
      <c r="K127" s="12"/>
      <c r="L127" s="3"/>
    </row>
    <row r="128" spans="1:12" x14ac:dyDescent="0.3">
      <c r="A128" s="138">
        <v>7</v>
      </c>
      <c r="B128" s="139" t="s">
        <v>78</v>
      </c>
      <c r="C128" s="37"/>
      <c r="D128" s="39"/>
      <c r="E128" s="37"/>
      <c r="F128" s="41"/>
      <c r="G128" s="37"/>
      <c r="H128" s="140" t="s">
        <v>9</v>
      </c>
      <c r="I128" s="44"/>
      <c r="J128" s="140" t="s">
        <v>10</v>
      </c>
      <c r="K128" s="141"/>
      <c r="L128" s="3"/>
    </row>
    <row r="129" spans="1:11" x14ac:dyDescent="0.3">
      <c r="A129" s="142"/>
      <c r="B129" s="139"/>
      <c r="C129" s="37"/>
      <c r="D129" s="39"/>
      <c r="E129" s="37"/>
      <c r="F129" s="41"/>
      <c r="G129" s="37"/>
      <c r="H129" s="140"/>
      <c r="I129" s="44"/>
      <c r="J129" s="140"/>
      <c r="K129" s="141"/>
    </row>
    <row r="130" spans="1:11" x14ac:dyDescent="0.3">
      <c r="A130" s="142" t="s">
        <v>79</v>
      </c>
      <c r="B130" s="40" t="s">
        <v>80</v>
      </c>
      <c r="C130" s="37"/>
      <c r="D130" s="39"/>
      <c r="E130" s="37"/>
      <c r="F130" s="41"/>
      <c r="G130" s="37"/>
      <c r="H130" s="45"/>
      <c r="I130" s="44"/>
      <c r="J130" s="45"/>
      <c r="K130" s="141"/>
    </row>
    <row r="131" spans="1:11" x14ac:dyDescent="0.3">
      <c r="A131" s="143"/>
      <c r="B131" s="144" t="s">
        <v>81</v>
      </c>
      <c r="C131" s="37"/>
      <c r="D131" s="39"/>
      <c r="E131" s="37"/>
      <c r="F131" s="41"/>
      <c r="G131" s="37"/>
      <c r="H131" s="45"/>
      <c r="I131" s="44"/>
      <c r="J131" s="45"/>
      <c r="K131" s="141"/>
    </row>
    <row r="132" spans="1:11" x14ac:dyDescent="0.3">
      <c r="A132" s="143"/>
      <c r="B132" s="144" t="s">
        <v>82</v>
      </c>
      <c r="C132" s="37"/>
      <c r="D132" s="39"/>
      <c r="E132" s="37"/>
      <c r="F132" s="41"/>
      <c r="G132" s="37"/>
      <c r="H132" s="45"/>
      <c r="I132" s="44"/>
      <c r="J132" s="45"/>
      <c r="K132" s="141"/>
    </row>
    <row r="133" spans="1:11" x14ac:dyDescent="0.3">
      <c r="A133" s="142">
        <v>7.1</v>
      </c>
      <c r="B133" s="145" t="s">
        <v>83</v>
      </c>
      <c r="C133" s="37"/>
      <c r="D133" s="39"/>
      <c r="E133" s="37"/>
      <c r="F133" s="41"/>
      <c r="G133" s="37"/>
      <c r="H133" s="146">
        <v>1825</v>
      </c>
      <c r="I133" s="147">
        <v>5.1999999999999998E-2</v>
      </c>
      <c r="J133" s="148">
        <v>3237</v>
      </c>
      <c r="K133" s="141"/>
    </row>
    <row r="134" spans="1:11" ht="15" customHeight="1" x14ac:dyDescent="0.3">
      <c r="A134" s="142">
        <v>7.2</v>
      </c>
      <c r="B134" s="145" t="s">
        <v>84</v>
      </c>
      <c r="C134" s="37"/>
      <c r="D134" s="39"/>
      <c r="E134" s="37"/>
      <c r="F134" s="41"/>
      <c r="G134" s="37"/>
      <c r="H134" s="146">
        <v>2895</v>
      </c>
      <c r="I134" s="147">
        <v>5.1999999999999998E-2</v>
      </c>
      <c r="J134" s="148" t="s">
        <v>85</v>
      </c>
      <c r="K134" s="141"/>
    </row>
    <row r="135" spans="1:11" x14ac:dyDescent="0.3">
      <c r="A135" s="142">
        <v>7.3</v>
      </c>
      <c r="B135" s="145" t="s">
        <v>86</v>
      </c>
      <c r="C135" s="37"/>
      <c r="D135" s="39"/>
      <c r="E135" s="37"/>
      <c r="F135" s="41"/>
      <c r="G135" s="37"/>
      <c r="H135" s="146">
        <v>5665</v>
      </c>
      <c r="I135" s="147">
        <v>5.1999999999999998E-2</v>
      </c>
      <c r="J135" s="148">
        <v>9388</v>
      </c>
      <c r="K135" s="141"/>
    </row>
    <row r="136" spans="1:11" x14ac:dyDescent="0.3">
      <c r="A136" s="142">
        <v>7.4</v>
      </c>
      <c r="B136" s="145" t="s">
        <v>87</v>
      </c>
      <c r="C136" s="37"/>
      <c r="D136" s="39"/>
      <c r="E136" s="37"/>
      <c r="F136" s="41"/>
      <c r="G136" s="37"/>
      <c r="H136" s="43">
        <v>11016</v>
      </c>
      <c r="I136" s="44">
        <v>5.1999999999999998E-2</v>
      </c>
      <c r="J136" s="148">
        <v>12182</v>
      </c>
      <c r="K136" s="141"/>
    </row>
    <row r="137" spans="1:11" x14ac:dyDescent="0.3">
      <c r="A137" s="142">
        <v>7.5</v>
      </c>
      <c r="B137" s="145" t="s">
        <v>88</v>
      </c>
      <c r="C137" s="37"/>
      <c r="D137" s="39"/>
      <c r="E137" s="37"/>
      <c r="F137" s="41"/>
      <c r="G137" s="37"/>
      <c r="H137" s="43">
        <v>16070</v>
      </c>
      <c r="I137" s="147">
        <v>5.1999999999999998E-2</v>
      </c>
      <c r="J137" s="148" t="s">
        <v>89</v>
      </c>
      <c r="K137" s="141"/>
    </row>
    <row r="138" spans="1:11" ht="15.75" customHeight="1" x14ac:dyDescent="0.3">
      <c r="A138" s="149"/>
      <c r="B138" s="37"/>
      <c r="C138" s="37"/>
      <c r="D138" s="39"/>
      <c r="E138" s="37"/>
      <c r="F138" s="41"/>
      <c r="G138" s="37"/>
      <c r="H138" s="45"/>
      <c r="I138" s="44"/>
      <c r="J138" s="45"/>
      <c r="K138" s="141"/>
    </row>
    <row r="139" spans="1:11" x14ac:dyDescent="0.3">
      <c r="A139" s="143"/>
      <c r="B139" s="144" t="s">
        <v>90</v>
      </c>
      <c r="C139" s="37"/>
      <c r="D139" s="39"/>
      <c r="E139" s="37"/>
      <c r="F139" s="41"/>
      <c r="G139" s="37"/>
      <c r="H139" s="45"/>
      <c r="I139" s="44"/>
      <c r="J139" s="45"/>
      <c r="K139" s="141"/>
    </row>
    <row r="140" spans="1:11" x14ac:dyDescent="0.3">
      <c r="A140" s="142">
        <v>7.6</v>
      </c>
      <c r="B140" s="38" t="s">
        <v>91</v>
      </c>
      <c r="C140" s="37"/>
      <c r="D140" s="39"/>
      <c r="E140" s="37"/>
      <c r="F140" s="41"/>
      <c r="G140" s="37"/>
      <c r="H140" s="146">
        <v>1825</v>
      </c>
      <c r="I140" s="147">
        <v>5.1999999999999998E-2</v>
      </c>
      <c r="J140" s="148" t="s">
        <v>92</v>
      </c>
      <c r="K140" s="141"/>
    </row>
    <row r="141" spans="1:11" ht="15.75" customHeight="1" x14ac:dyDescent="0.3">
      <c r="A141" s="149">
        <v>7.7</v>
      </c>
      <c r="B141" s="37" t="s">
        <v>93</v>
      </c>
      <c r="C141" s="37"/>
      <c r="D141" s="39"/>
      <c r="E141" s="37"/>
      <c r="F141" s="41"/>
      <c r="G141" s="37"/>
      <c r="H141" s="45"/>
      <c r="I141" s="44"/>
      <c r="J141" s="45">
        <v>139</v>
      </c>
      <c r="K141" s="141"/>
    </row>
    <row r="142" spans="1:11" ht="15.75" customHeight="1" x14ac:dyDescent="0.3">
      <c r="A142" s="149">
        <v>7.8</v>
      </c>
      <c r="B142" s="37" t="s">
        <v>94</v>
      </c>
      <c r="C142" s="37"/>
      <c r="D142" s="39"/>
      <c r="E142" s="37"/>
      <c r="F142" s="41"/>
      <c r="G142" s="37"/>
      <c r="H142" s="45"/>
      <c r="I142" s="44"/>
      <c r="J142" s="45" t="s">
        <v>95</v>
      </c>
      <c r="K142" s="150"/>
    </row>
    <row r="143" spans="1:11" s="106" customFormat="1" ht="15.75" customHeight="1" x14ac:dyDescent="0.3">
      <c r="A143" s="149">
        <v>7.9</v>
      </c>
      <c r="B143" s="38" t="s">
        <v>96</v>
      </c>
      <c r="C143" s="37"/>
      <c r="D143" s="39"/>
      <c r="E143" s="37"/>
      <c r="F143" s="41"/>
      <c r="G143" s="37"/>
      <c r="H143" s="148">
        <v>395</v>
      </c>
      <c r="I143" s="151">
        <v>5.1999999999999998E-2</v>
      </c>
      <c r="J143" s="148">
        <v>416</v>
      </c>
      <c r="K143" s="141"/>
    </row>
    <row r="144" spans="1:11" ht="15.75" customHeight="1" x14ac:dyDescent="0.3">
      <c r="A144" s="149"/>
      <c r="B144" s="38"/>
      <c r="C144" s="37"/>
      <c r="D144" s="39"/>
      <c r="E144" s="37"/>
      <c r="F144" s="41"/>
      <c r="G144" s="37"/>
      <c r="H144" s="148"/>
      <c r="I144" s="151"/>
      <c r="J144" s="148"/>
      <c r="K144" s="141"/>
    </row>
    <row r="145" spans="1:12" ht="15.75" customHeight="1" x14ac:dyDescent="0.3">
      <c r="A145" s="149"/>
      <c r="B145" s="29" t="s">
        <v>97</v>
      </c>
      <c r="C145" s="37"/>
      <c r="D145" s="39"/>
      <c r="E145" s="37"/>
      <c r="F145" s="41"/>
      <c r="G145" s="37"/>
      <c r="H145" s="45"/>
      <c r="I145" s="44"/>
      <c r="J145" s="45"/>
      <c r="K145" s="152"/>
      <c r="L145" s="88"/>
    </row>
    <row r="146" spans="1:12" x14ac:dyDescent="0.3">
      <c r="A146" s="153">
        <v>7.1</v>
      </c>
      <c r="B146" s="37" t="s">
        <v>98</v>
      </c>
      <c r="C146" s="37"/>
      <c r="D146" s="39"/>
      <c r="E146" s="37"/>
      <c r="F146" s="41"/>
      <c r="G146" s="37"/>
      <c r="H146" s="45"/>
      <c r="I146" s="44" t="s">
        <v>99</v>
      </c>
      <c r="J146" s="45"/>
      <c r="K146" s="152"/>
      <c r="L146" s="88"/>
    </row>
    <row r="147" spans="1:12" s="106" customFormat="1" ht="15.75" customHeight="1" x14ac:dyDescent="0.3">
      <c r="A147" s="149">
        <v>7.11</v>
      </c>
      <c r="B147" s="37" t="s">
        <v>100</v>
      </c>
      <c r="C147" s="37"/>
      <c r="D147" s="39"/>
      <c r="E147" s="37"/>
      <c r="F147" s="41"/>
      <c r="G147" s="37"/>
      <c r="H147" s="45"/>
      <c r="I147" s="44" t="s">
        <v>101</v>
      </c>
      <c r="J147" s="45"/>
      <c r="K147" s="152"/>
      <c r="L147" s="88"/>
    </row>
    <row r="148" spans="1:12" s="106" customFormat="1" ht="15.75" customHeight="1" x14ac:dyDescent="0.3">
      <c r="A148" s="149"/>
      <c r="B148" s="37"/>
      <c r="C148" s="37"/>
      <c r="D148" s="39"/>
      <c r="E148" s="37"/>
      <c r="F148" s="41"/>
      <c r="G148" s="37"/>
      <c r="H148" s="45"/>
      <c r="I148" s="44"/>
      <c r="J148" s="45"/>
      <c r="K148" s="152"/>
      <c r="L148" s="88"/>
    </row>
    <row r="149" spans="1:12" ht="15.75" customHeight="1" x14ac:dyDescent="0.3">
      <c r="A149" s="149" t="s">
        <v>79</v>
      </c>
      <c r="B149" s="29" t="s">
        <v>102</v>
      </c>
      <c r="C149" s="37"/>
      <c r="D149" s="39"/>
      <c r="E149" s="37"/>
      <c r="F149" s="41"/>
      <c r="G149" s="37"/>
      <c r="H149" s="45"/>
      <c r="I149" s="44"/>
      <c r="J149" s="45"/>
      <c r="K149" s="152"/>
      <c r="L149" s="88"/>
    </row>
    <row r="150" spans="1:12" ht="15.75" customHeight="1" x14ac:dyDescent="0.3">
      <c r="A150" s="149">
        <v>7.12</v>
      </c>
      <c r="B150" s="37" t="s">
        <v>103</v>
      </c>
      <c r="C150" s="37"/>
      <c r="D150" s="39"/>
      <c r="E150" s="37"/>
      <c r="F150" s="41"/>
      <c r="G150" s="37"/>
      <c r="H150" s="45"/>
      <c r="I150" s="44"/>
      <c r="J150" s="45" t="s">
        <v>104</v>
      </c>
      <c r="K150" s="152"/>
      <c r="L150" s="88"/>
    </row>
    <row r="151" spans="1:12" s="106" customFormat="1" ht="15.75" customHeight="1" x14ac:dyDescent="0.3">
      <c r="A151" s="149" t="s">
        <v>79</v>
      </c>
      <c r="B151" s="37"/>
      <c r="C151" s="37"/>
      <c r="D151" s="39"/>
      <c r="E151" s="37"/>
      <c r="F151" s="41"/>
      <c r="G151" s="37"/>
      <c r="H151" s="45"/>
      <c r="I151" s="44"/>
      <c r="J151" s="45"/>
      <c r="K151" s="152"/>
      <c r="L151" s="88"/>
    </row>
    <row r="152" spans="1:12" ht="15.75" customHeight="1" x14ac:dyDescent="0.3">
      <c r="A152" s="154"/>
      <c r="B152" s="29" t="s">
        <v>105</v>
      </c>
      <c r="C152" s="37"/>
      <c r="D152" s="39"/>
      <c r="E152" s="37"/>
      <c r="F152" s="41"/>
      <c r="G152" s="37"/>
      <c r="H152" s="45"/>
      <c r="I152" s="44"/>
      <c r="J152" s="45"/>
      <c r="K152" s="152"/>
      <c r="L152" s="88"/>
    </row>
    <row r="153" spans="1:12" ht="15.75" customHeight="1" x14ac:dyDescent="0.3">
      <c r="A153" s="155">
        <v>7.13</v>
      </c>
      <c r="B153" s="37" t="s">
        <v>106</v>
      </c>
      <c r="C153" s="37"/>
      <c r="D153" s="39"/>
      <c r="E153" s="37"/>
      <c r="F153" s="41"/>
      <c r="G153" s="37"/>
      <c r="H153" s="45"/>
      <c r="I153" s="44"/>
      <c r="J153" s="45" t="s">
        <v>107</v>
      </c>
      <c r="K153" s="152"/>
      <c r="L153" s="88"/>
    </row>
    <row r="154" spans="1:12" s="106" customFormat="1" x14ac:dyDescent="0.3">
      <c r="A154" s="154"/>
      <c r="B154" s="37"/>
      <c r="C154" s="37"/>
      <c r="D154" s="39"/>
      <c r="E154" s="37"/>
      <c r="F154" s="41"/>
      <c r="G154" s="37"/>
      <c r="H154" s="45"/>
      <c r="I154" s="44"/>
      <c r="J154" s="45"/>
      <c r="K154" s="152"/>
      <c r="L154" s="88"/>
    </row>
    <row r="155" spans="1:12" ht="15.75" customHeight="1" x14ac:dyDescent="0.3">
      <c r="A155" s="154" t="s">
        <v>108</v>
      </c>
      <c r="B155" s="29" t="s">
        <v>109</v>
      </c>
      <c r="C155" s="37"/>
      <c r="D155" s="39"/>
      <c r="E155" s="37"/>
      <c r="F155" s="41"/>
      <c r="G155" s="37"/>
      <c r="H155" s="45"/>
      <c r="I155" s="44"/>
      <c r="J155" s="45"/>
      <c r="K155" s="152"/>
      <c r="L155" s="88"/>
    </row>
    <row r="156" spans="1:12" s="106" customFormat="1" ht="15.75" customHeight="1" x14ac:dyDescent="0.3">
      <c r="A156" s="155">
        <v>7.14</v>
      </c>
      <c r="B156" s="37" t="s">
        <v>110</v>
      </c>
      <c r="C156" s="37"/>
      <c r="D156" s="39"/>
      <c r="E156" s="37"/>
      <c r="F156" s="41"/>
      <c r="G156" s="37"/>
      <c r="H156" s="45"/>
      <c r="I156" s="44"/>
      <c r="J156" s="45" t="s">
        <v>111</v>
      </c>
      <c r="K156" s="152"/>
      <c r="L156" s="88"/>
    </row>
    <row r="157" spans="1:12" s="106" customFormat="1" ht="15.75" customHeight="1" x14ac:dyDescent="0.3">
      <c r="A157" s="154"/>
      <c r="B157" s="37"/>
      <c r="C157" s="37"/>
      <c r="D157" s="39"/>
      <c r="E157" s="37"/>
      <c r="F157" s="41"/>
      <c r="G157" s="37"/>
      <c r="H157" s="45"/>
      <c r="I157" s="44"/>
      <c r="J157" s="45"/>
      <c r="K157" s="152"/>
      <c r="L157" s="88"/>
    </row>
    <row r="158" spans="1:12" ht="15.75" customHeight="1" x14ac:dyDescent="0.3">
      <c r="A158" s="154" t="s">
        <v>108</v>
      </c>
      <c r="B158" s="29" t="s">
        <v>112</v>
      </c>
      <c r="C158" s="37"/>
      <c r="D158" s="39"/>
      <c r="E158" s="37"/>
      <c r="F158" s="41"/>
      <c r="G158" s="37"/>
      <c r="H158" s="45"/>
      <c r="I158" s="44"/>
      <c r="J158" s="45"/>
      <c r="K158" s="152"/>
      <c r="L158" s="88"/>
    </row>
    <row r="159" spans="1:12" ht="15.75" customHeight="1" x14ac:dyDescent="0.3">
      <c r="A159" s="149">
        <v>7.15</v>
      </c>
      <c r="B159" s="37" t="s">
        <v>113</v>
      </c>
      <c r="C159" s="37"/>
      <c r="D159" s="39"/>
      <c r="E159" s="37"/>
      <c r="F159" s="41"/>
      <c r="G159" s="37"/>
      <c r="H159" s="45"/>
      <c r="I159" s="44"/>
      <c r="J159" s="45">
        <v>531</v>
      </c>
      <c r="K159" s="152"/>
      <c r="L159" s="88"/>
    </row>
    <row r="160" spans="1:12" s="106" customFormat="1" ht="15.75" customHeight="1" x14ac:dyDescent="0.3">
      <c r="A160" s="154"/>
      <c r="B160" s="37"/>
      <c r="C160" s="37"/>
      <c r="D160" s="39"/>
      <c r="E160" s="37"/>
      <c r="F160" s="41"/>
      <c r="G160" s="37"/>
      <c r="H160" s="45"/>
      <c r="I160" s="44"/>
      <c r="J160" s="45"/>
      <c r="K160" s="152"/>
      <c r="L160" s="88"/>
    </row>
    <row r="161" spans="1:12" ht="15.75" customHeight="1" x14ac:dyDescent="0.3">
      <c r="A161" s="154" t="s">
        <v>79</v>
      </c>
      <c r="B161" s="29" t="s">
        <v>114</v>
      </c>
      <c r="C161" s="37"/>
      <c r="D161" s="39"/>
      <c r="E161" s="37"/>
      <c r="F161" s="41"/>
      <c r="G161" s="37"/>
      <c r="H161" s="45"/>
      <c r="I161" s="44"/>
      <c r="J161" s="45"/>
      <c r="K161" s="152"/>
      <c r="L161" s="88"/>
    </row>
    <row r="162" spans="1:12" ht="15.75" customHeight="1" x14ac:dyDescent="0.3">
      <c r="A162" s="155">
        <v>7.16</v>
      </c>
      <c r="B162" s="37" t="s">
        <v>103</v>
      </c>
      <c r="C162" s="37"/>
      <c r="D162" s="39"/>
      <c r="E162" s="37"/>
      <c r="F162" s="41"/>
      <c r="G162" s="37"/>
      <c r="H162" s="45"/>
      <c r="I162" s="44"/>
      <c r="J162" s="45" t="s">
        <v>115</v>
      </c>
      <c r="K162" s="152"/>
      <c r="L162" s="88"/>
    </row>
    <row r="163" spans="1:12" s="106" customFormat="1" x14ac:dyDescent="0.3">
      <c r="A163" s="154"/>
      <c r="B163" s="37"/>
      <c r="C163" s="37"/>
      <c r="D163" s="39"/>
      <c r="E163" s="37"/>
      <c r="F163" s="41"/>
      <c r="G163" s="37"/>
      <c r="H163" s="45"/>
      <c r="I163" s="44"/>
      <c r="J163" s="45"/>
      <c r="K163" s="152"/>
      <c r="L163" s="88"/>
    </row>
    <row r="164" spans="1:12" x14ac:dyDescent="0.3">
      <c r="A164" s="154" t="s">
        <v>108</v>
      </c>
      <c r="B164" s="40" t="s">
        <v>116</v>
      </c>
      <c r="C164" s="37"/>
      <c r="D164" s="39"/>
      <c r="E164" s="37"/>
      <c r="F164" s="41"/>
      <c r="G164" s="37"/>
      <c r="H164" s="45"/>
      <c r="I164" s="44"/>
      <c r="J164" s="45"/>
      <c r="K164" s="152"/>
      <c r="L164" s="88"/>
    </row>
    <row r="165" spans="1:12" ht="15" customHeight="1" x14ac:dyDescent="0.3">
      <c r="A165" s="154"/>
      <c r="B165" s="38" t="s">
        <v>117</v>
      </c>
      <c r="C165" s="37"/>
      <c r="D165" s="39"/>
      <c r="E165" s="37"/>
      <c r="F165" s="41"/>
      <c r="G165" s="37"/>
      <c r="H165" s="45"/>
      <c r="I165" s="44"/>
      <c r="J165" s="45"/>
      <c r="K165" s="152"/>
      <c r="L165" s="88"/>
    </row>
    <row r="166" spans="1:12" x14ac:dyDescent="0.3">
      <c r="A166" s="154"/>
      <c r="B166" s="38" t="s">
        <v>82</v>
      </c>
      <c r="C166" s="37"/>
      <c r="D166" s="39"/>
      <c r="E166" s="37"/>
      <c r="F166" s="41"/>
      <c r="G166" s="37"/>
      <c r="H166" s="45"/>
      <c r="I166" s="44"/>
      <c r="J166" s="45"/>
      <c r="K166" s="152"/>
      <c r="L166" s="88"/>
    </row>
    <row r="167" spans="1:12" x14ac:dyDescent="0.3">
      <c r="A167" s="149">
        <v>7.17</v>
      </c>
      <c r="B167" s="38" t="s">
        <v>83</v>
      </c>
      <c r="C167" s="37"/>
      <c r="D167" s="39"/>
      <c r="E167" s="37"/>
      <c r="F167" s="41"/>
      <c r="G167" s="37"/>
      <c r="H167" s="148">
        <v>1825</v>
      </c>
      <c r="I167" s="151">
        <v>5.1999999999999998E-2</v>
      </c>
      <c r="J167" s="148" t="s">
        <v>118</v>
      </c>
      <c r="K167" s="152"/>
      <c r="L167" s="88"/>
    </row>
    <row r="168" spans="1:12" x14ac:dyDescent="0.3">
      <c r="A168" s="149">
        <v>7.18</v>
      </c>
      <c r="B168" s="38" t="s">
        <v>84</v>
      </c>
      <c r="C168" s="37"/>
      <c r="D168" s="39"/>
      <c r="E168" s="37"/>
      <c r="F168" s="41"/>
      <c r="G168" s="37"/>
      <c r="H168" s="148">
        <v>2895</v>
      </c>
      <c r="I168" s="151">
        <v>5.1999999999999998E-2</v>
      </c>
      <c r="J168" s="148" t="s">
        <v>119</v>
      </c>
      <c r="K168" s="152"/>
      <c r="L168" s="88"/>
    </row>
    <row r="169" spans="1:12" x14ac:dyDescent="0.3">
      <c r="A169" s="149">
        <v>7.19</v>
      </c>
      <c r="B169" s="38" t="s">
        <v>86</v>
      </c>
      <c r="C169" s="37"/>
      <c r="D169" s="39"/>
      <c r="E169" s="37"/>
      <c r="F169" s="41"/>
      <c r="G169" s="37"/>
      <c r="H169" s="148">
        <v>5665</v>
      </c>
      <c r="I169" s="151">
        <v>5.1999999999999998E-2</v>
      </c>
      <c r="J169" s="148" t="s">
        <v>120</v>
      </c>
      <c r="K169" s="152"/>
      <c r="L169" s="88"/>
    </row>
    <row r="170" spans="1:12" x14ac:dyDescent="0.3">
      <c r="A170" s="153">
        <v>7.2</v>
      </c>
      <c r="B170" s="38" t="s">
        <v>121</v>
      </c>
      <c r="C170" s="37"/>
      <c r="D170" s="39"/>
      <c r="E170" s="37"/>
      <c r="F170" s="41"/>
      <c r="G170" s="37"/>
      <c r="H170" s="43">
        <v>11016</v>
      </c>
      <c r="I170" s="44">
        <v>5.1999999999999998E-2</v>
      </c>
      <c r="J170" s="148" t="s">
        <v>122</v>
      </c>
      <c r="K170" s="152"/>
      <c r="L170" s="88"/>
    </row>
    <row r="171" spans="1:12" x14ac:dyDescent="0.3">
      <c r="A171" s="149">
        <v>7.21</v>
      </c>
      <c r="B171" s="38" t="s">
        <v>88</v>
      </c>
      <c r="C171" s="37"/>
      <c r="D171" s="39"/>
      <c r="E171" s="37"/>
      <c r="F171" s="41"/>
      <c r="G171" s="37"/>
      <c r="H171" s="43">
        <v>16070</v>
      </c>
      <c r="I171" s="151">
        <v>5.1999999999999998E-2</v>
      </c>
      <c r="J171" s="148" t="s">
        <v>89</v>
      </c>
      <c r="K171" s="152"/>
      <c r="L171" s="88"/>
    </row>
    <row r="172" spans="1:12" x14ac:dyDescent="0.3">
      <c r="A172" s="149"/>
      <c r="B172" s="37"/>
      <c r="C172" s="37"/>
      <c r="D172" s="39"/>
      <c r="E172" s="37"/>
      <c r="F172" s="41"/>
      <c r="G172" s="37"/>
      <c r="H172" s="45"/>
      <c r="I172" s="44"/>
      <c r="J172" s="45"/>
      <c r="K172" s="152"/>
      <c r="L172" s="88"/>
    </row>
    <row r="173" spans="1:12" x14ac:dyDescent="0.3">
      <c r="A173" s="149"/>
      <c r="B173" s="53" t="s">
        <v>90</v>
      </c>
      <c r="C173" s="37"/>
      <c r="D173" s="39"/>
      <c r="E173" s="37"/>
      <c r="F173" s="41"/>
      <c r="G173" s="37"/>
      <c r="H173" s="45"/>
      <c r="I173" s="44"/>
      <c r="J173" s="45"/>
      <c r="K173" s="152"/>
      <c r="L173" s="88"/>
    </row>
    <row r="174" spans="1:12" x14ac:dyDescent="0.3">
      <c r="A174" s="149">
        <v>7.22</v>
      </c>
      <c r="B174" s="38" t="s">
        <v>91</v>
      </c>
      <c r="C174" s="37"/>
      <c r="D174" s="39"/>
      <c r="E174" s="37"/>
      <c r="F174" s="41"/>
      <c r="G174" s="37"/>
      <c r="H174" s="148">
        <v>1825</v>
      </c>
      <c r="I174" s="151">
        <v>5.1999999999999998E-2</v>
      </c>
      <c r="J174" s="148" t="s">
        <v>123</v>
      </c>
      <c r="K174" s="152"/>
      <c r="L174" s="88"/>
    </row>
    <row r="175" spans="1:12" x14ac:dyDescent="0.3">
      <c r="A175" s="149">
        <v>7.23</v>
      </c>
      <c r="B175" s="37" t="s">
        <v>124</v>
      </c>
      <c r="C175" s="37"/>
      <c r="D175" s="39"/>
      <c r="E175" s="37"/>
      <c r="F175" s="41"/>
      <c r="G175" s="37"/>
      <c r="H175" s="45"/>
      <c r="I175" s="44"/>
      <c r="J175" s="45">
        <v>139</v>
      </c>
      <c r="K175" s="152"/>
      <c r="L175" s="88"/>
    </row>
    <row r="176" spans="1:12" s="106" customFormat="1" x14ac:dyDescent="0.3">
      <c r="A176" s="149">
        <v>7.24</v>
      </c>
      <c r="B176" s="37" t="s">
        <v>94</v>
      </c>
      <c r="C176" s="37"/>
      <c r="D176" s="39"/>
      <c r="E176" s="37"/>
      <c r="F176" s="41"/>
      <c r="G176" s="37"/>
      <c r="H176" s="45"/>
      <c r="I176" s="44"/>
      <c r="J176" s="45" t="s">
        <v>95</v>
      </c>
      <c r="K176" s="152"/>
      <c r="L176" s="88"/>
    </row>
    <row r="177" spans="1:12" s="106" customFormat="1" x14ac:dyDescent="0.3">
      <c r="A177" s="149">
        <v>7.25</v>
      </c>
      <c r="B177" s="38" t="s">
        <v>96</v>
      </c>
      <c r="C177" s="37"/>
      <c r="D177" s="39"/>
      <c r="E177" s="37"/>
      <c r="F177" s="41"/>
      <c r="G177" s="37"/>
      <c r="H177" s="148">
        <v>395</v>
      </c>
      <c r="I177" s="151">
        <v>5.1999999999999998E-2</v>
      </c>
      <c r="J177" s="148">
        <v>416</v>
      </c>
      <c r="K177" s="152"/>
      <c r="L177" s="88"/>
    </row>
    <row r="178" spans="1:12" x14ac:dyDescent="0.3">
      <c r="A178" s="149"/>
      <c r="B178" s="37"/>
      <c r="C178" s="37"/>
      <c r="D178" s="39"/>
      <c r="E178" s="37"/>
      <c r="F178" s="41"/>
      <c r="G178" s="37"/>
      <c r="H178" s="45"/>
      <c r="I178" s="44"/>
      <c r="J178" s="45"/>
      <c r="K178" s="152"/>
      <c r="L178" s="88"/>
    </row>
    <row r="179" spans="1:12" x14ac:dyDescent="0.3">
      <c r="A179" s="149"/>
      <c r="B179" s="29" t="s">
        <v>97</v>
      </c>
      <c r="C179" s="37"/>
      <c r="D179" s="39"/>
      <c r="E179" s="37"/>
      <c r="F179" s="41"/>
      <c r="G179" s="37"/>
      <c r="H179" s="45"/>
      <c r="I179" s="44"/>
      <c r="J179" s="45"/>
      <c r="K179" s="152"/>
      <c r="L179" s="88"/>
    </row>
    <row r="180" spans="1:12" x14ac:dyDescent="0.3">
      <c r="A180" s="149">
        <v>7.26</v>
      </c>
      <c r="B180" s="37" t="s">
        <v>125</v>
      </c>
      <c r="C180" s="37"/>
      <c r="D180" s="39"/>
      <c r="E180" s="37"/>
      <c r="F180" s="41"/>
      <c r="G180" s="37"/>
      <c r="H180" s="45"/>
      <c r="I180" s="44" t="s">
        <v>99</v>
      </c>
      <c r="J180" s="45"/>
      <c r="K180" s="152"/>
      <c r="L180" s="88"/>
    </row>
    <row r="181" spans="1:12" s="106" customFormat="1" x14ac:dyDescent="0.3">
      <c r="A181" s="149">
        <v>7.27</v>
      </c>
      <c r="B181" s="37" t="s">
        <v>126</v>
      </c>
      <c r="C181" s="37"/>
      <c r="D181" s="39"/>
      <c r="E181" s="37"/>
      <c r="F181" s="41"/>
      <c r="G181" s="37"/>
      <c r="H181" s="45"/>
      <c r="I181" s="44" t="s">
        <v>127</v>
      </c>
      <c r="J181" s="45"/>
      <c r="K181" s="152"/>
      <c r="L181" s="88"/>
    </row>
    <row r="182" spans="1:12" s="106" customFormat="1" x14ac:dyDescent="0.3">
      <c r="A182" s="149"/>
      <c r="B182" s="37"/>
      <c r="C182" s="37"/>
      <c r="D182" s="39"/>
      <c r="E182" s="37"/>
      <c r="F182" s="41"/>
      <c r="G182" s="37"/>
      <c r="H182" s="45"/>
      <c r="I182" s="44"/>
      <c r="J182" s="45"/>
      <c r="K182" s="152"/>
      <c r="L182" s="88"/>
    </row>
    <row r="183" spans="1:12" x14ac:dyDescent="0.3">
      <c r="A183" s="149"/>
      <c r="B183" s="29" t="s">
        <v>102</v>
      </c>
      <c r="C183" s="37"/>
      <c r="D183" s="39"/>
      <c r="E183" s="37"/>
      <c r="F183" s="41"/>
      <c r="G183" s="37"/>
      <c r="H183" s="45"/>
      <c r="I183" s="44"/>
      <c r="J183" s="45"/>
      <c r="K183" s="152"/>
      <c r="L183" s="88"/>
    </row>
    <row r="184" spans="1:12" x14ac:dyDescent="0.3">
      <c r="A184" s="149">
        <v>7.28</v>
      </c>
      <c r="B184" s="37" t="s">
        <v>103</v>
      </c>
      <c r="C184" s="37"/>
      <c r="D184" s="39"/>
      <c r="E184" s="37"/>
      <c r="F184" s="41"/>
      <c r="G184" s="37"/>
      <c r="H184" s="45"/>
      <c r="I184" s="44"/>
      <c r="J184" s="45" t="s">
        <v>104</v>
      </c>
      <c r="K184" s="152"/>
      <c r="L184" s="88"/>
    </row>
    <row r="185" spans="1:12" s="106" customFormat="1" x14ac:dyDescent="0.3">
      <c r="A185" s="149"/>
      <c r="B185" s="37"/>
      <c r="C185" s="37"/>
      <c r="D185" s="39"/>
      <c r="E185" s="37"/>
      <c r="F185" s="41"/>
      <c r="G185" s="37"/>
      <c r="H185" s="45"/>
      <c r="I185" s="44"/>
      <c r="J185" s="45"/>
      <c r="K185" s="152"/>
      <c r="L185" s="88"/>
    </row>
    <row r="186" spans="1:12" x14ac:dyDescent="0.3">
      <c r="A186" s="149" t="s">
        <v>79</v>
      </c>
      <c r="B186" s="29" t="s">
        <v>105</v>
      </c>
      <c r="C186" s="37"/>
      <c r="D186" s="39"/>
      <c r="E186" s="37"/>
      <c r="F186" s="41"/>
      <c r="G186" s="37"/>
      <c r="H186" s="45"/>
      <c r="I186" s="44"/>
      <c r="J186" s="45"/>
      <c r="K186" s="152"/>
      <c r="L186" s="88"/>
    </row>
    <row r="187" spans="1:12" x14ac:dyDescent="0.3">
      <c r="A187" s="149">
        <v>7.29</v>
      </c>
      <c r="B187" s="37" t="s">
        <v>128</v>
      </c>
      <c r="C187" s="37"/>
      <c r="D187" s="39"/>
      <c r="E187" s="37"/>
      <c r="F187" s="41"/>
      <c r="G187" s="37"/>
      <c r="H187" s="45"/>
      <c r="I187" s="44"/>
      <c r="J187" s="45" t="s">
        <v>129</v>
      </c>
      <c r="K187" s="152"/>
      <c r="L187" s="88"/>
    </row>
    <row r="188" spans="1:12" s="106" customFormat="1" x14ac:dyDescent="0.3">
      <c r="A188" s="149" t="s">
        <v>79</v>
      </c>
      <c r="B188" s="37"/>
      <c r="C188" s="37"/>
      <c r="D188" s="39"/>
      <c r="E188" s="37"/>
      <c r="F188" s="41"/>
      <c r="G188" s="37"/>
      <c r="H188" s="45"/>
      <c r="I188" s="44"/>
      <c r="J188" s="45"/>
      <c r="K188" s="152"/>
      <c r="L188" s="88"/>
    </row>
    <row r="189" spans="1:12" x14ac:dyDescent="0.3">
      <c r="A189" s="154" t="s">
        <v>79</v>
      </c>
      <c r="B189" s="29" t="s">
        <v>130</v>
      </c>
      <c r="C189" s="37"/>
      <c r="D189" s="39"/>
      <c r="E189" s="37"/>
      <c r="F189" s="41"/>
      <c r="G189" s="37"/>
      <c r="H189" s="45"/>
      <c r="I189" s="44"/>
      <c r="J189" s="45"/>
      <c r="K189" s="152"/>
      <c r="L189" s="88"/>
    </row>
    <row r="190" spans="1:12" s="106" customFormat="1" x14ac:dyDescent="0.3">
      <c r="A190" s="156">
        <v>7.3</v>
      </c>
      <c r="B190" s="37" t="s">
        <v>103</v>
      </c>
      <c r="C190" s="37"/>
      <c r="D190" s="39"/>
      <c r="E190" s="37"/>
      <c r="F190" s="41"/>
      <c r="G190" s="37"/>
      <c r="H190" s="45"/>
      <c r="I190" s="44"/>
      <c r="J190" s="45" t="s">
        <v>131</v>
      </c>
      <c r="K190" s="152"/>
      <c r="L190" s="88"/>
    </row>
    <row r="191" spans="1:12" s="106" customFormat="1" x14ac:dyDescent="0.3">
      <c r="A191" s="154"/>
      <c r="B191" s="37"/>
      <c r="C191" s="37"/>
      <c r="D191" s="39"/>
      <c r="E191" s="37"/>
      <c r="F191" s="41"/>
      <c r="G191" s="37"/>
      <c r="H191" s="45"/>
      <c r="I191" s="44"/>
      <c r="J191" s="45"/>
      <c r="K191" s="152"/>
      <c r="L191" s="88"/>
    </row>
    <row r="192" spans="1:12" x14ac:dyDescent="0.3">
      <c r="A192" s="154" t="s">
        <v>79</v>
      </c>
      <c r="B192" s="29" t="s">
        <v>132</v>
      </c>
      <c r="C192" s="37"/>
      <c r="D192" s="39"/>
      <c r="E192" s="37"/>
      <c r="F192" s="41"/>
      <c r="G192" s="37"/>
      <c r="H192" s="45"/>
      <c r="I192" s="44"/>
      <c r="J192" s="45"/>
      <c r="K192" s="152"/>
      <c r="L192" s="88"/>
    </row>
    <row r="193" spans="1:12" s="106" customFormat="1" x14ac:dyDescent="0.3">
      <c r="A193" s="155">
        <v>7.31</v>
      </c>
      <c r="B193" s="37" t="s">
        <v>113</v>
      </c>
      <c r="C193" s="37"/>
      <c r="D193" s="39"/>
      <c r="E193" s="37"/>
      <c r="F193" s="41"/>
      <c r="G193" s="37"/>
      <c r="H193" s="45"/>
      <c r="I193" s="44"/>
      <c r="J193" s="45">
        <v>531</v>
      </c>
      <c r="K193" s="152"/>
      <c r="L193" s="88"/>
    </row>
    <row r="194" spans="1:12" s="106" customFormat="1" x14ac:dyDescent="0.3">
      <c r="A194" s="154"/>
      <c r="B194" s="37"/>
      <c r="C194" s="37"/>
      <c r="D194" s="39"/>
      <c r="E194" s="37"/>
      <c r="F194" s="41"/>
      <c r="G194" s="37"/>
      <c r="H194" s="45"/>
      <c r="I194" s="44"/>
      <c r="J194" s="45"/>
      <c r="K194" s="152"/>
      <c r="L194" s="88"/>
    </row>
    <row r="195" spans="1:12" x14ac:dyDescent="0.3">
      <c r="A195" s="154" t="s">
        <v>79</v>
      </c>
      <c r="B195" s="53" t="s">
        <v>133</v>
      </c>
      <c r="C195" s="37"/>
      <c r="D195" s="39"/>
      <c r="E195" s="37"/>
      <c r="F195" s="41"/>
      <c r="G195" s="37"/>
      <c r="H195" s="45"/>
      <c r="I195" s="44"/>
      <c r="J195" s="45"/>
      <c r="K195" s="152"/>
      <c r="L195" s="88"/>
    </row>
    <row r="196" spans="1:12" x14ac:dyDescent="0.3">
      <c r="A196" s="155">
        <v>7.32</v>
      </c>
      <c r="B196" s="37" t="s">
        <v>103</v>
      </c>
      <c r="C196" s="37"/>
      <c r="D196" s="39"/>
      <c r="E196" s="37"/>
      <c r="F196" s="41"/>
      <c r="G196" s="37"/>
      <c r="H196" s="45"/>
      <c r="I196" s="44"/>
      <c r="J196" s="45" t="s">
        <v>134</v>
      </c>
      <c r="K196" s="152"/>
      <c r="L196" s="88"/>
    </row>
    <row r="197" spans="1:12" s="106" customFormat="1" x14ac:dyDescent="0.3">
      <c r="A197" s="154"/>
      <c r="B197" s="37"/>
      <c r="C197" s="37"/>
      <c r="D197" s="39"/>
      <c r="E197" s="37"/>
      <c r="F197" s="41"/>
      <c r="G197" s="37"/>
      <c r="H197" s="45"/>
      <c r="I197" s="44"/>
      <c r="J197" s="45"/>
      <c r="K197" s="152"/>
      <c r="L197" s="88"/>
    </row>
    <row r="198" spans="1:12" x14ac:dyDescent="0.3">
      <c r="A198" s="28"/>
      <c r="B198" s="157" t="s">
        <v>135</v>
      </c>
      <c r="C198" s="37"/>
      <c r="D198" s="39"/>
      <c r="E198" s="37"/>
      <c r="F198" s="41"/>
      <c r="G198" s="37"/>
      <c r="H198" s="45"/>
      <c r="I198" s="44"/>
      <c r="J198" s="45"/>
      <c r="K198" s="152"/>
      <c r="L198" s="88"/>
    </row>
    <row r="199" spans="1:12" x14ac:dyDescent="0.3">
      <c r="A199" s="155">
        <v>7.33</v>
      </c>
      <c r="B199" s="38" t="s">
        <v>136</v>
      </c>
      <c r="C199" s="37"/>
      <c r="D199" s="39"/>
      <c r="E199" s="37"/>
      <c r="F199" s="41"/>
      <c r="G199" s="37"/>
      <c r="H199" s="43">
        <v>264</v>
      </c>
      <c r="I199" s="151">
        <v>5.1999999999999998E-2</v>
      </c>
      <c r="J199" s="148">
        <v>278</v>
      </c>
      <c r="K199" s="152"/>
      <c r="L199" s="88"/>
    </row>
    <row r="200" spans="1:12" x14ac:dyDescent="0.3">
      <c r="A200" s="149">
        <v>7.34</v>
      </c>
      <c r="B200" s="38" t="s">
        <v>137</v>
      </c>
      <c r="C200" s="37"/>
      <c r="D200" s="39"/>
      <c r="E200" s="37"/>
      <c r="F200" s="41"/>
      <c r="G200" s="37"/>
      <c r="H200" s="148">
        <v>512</v>
      </c>
      <c r="I200" s="151">
        <v>5.1999999999999998E-2</v>
      </c>
      <c r="J200" s="148">
        <v>539</v>
      </c>
      <c r="K200" s="152"/>
      <c r="L200" s="88"/>
    </row>
    <row r="201" spans="1:12" x14ac:dyDescent="0.3">
      <c r="A201" s="149">
        <v>7.35</v>
      </c>
      <c r="B201" s="38" t="s">
        <v>138</v>
      </c>
      <c r="C201" s="37"/>
      <c r="D201" s="39"/>
      <c r="E201" s="37"/>
      <c r="F201" s="41"/>
      <c r="G201" s="37"/>
      <c r="H201" s="148">
        <v>1025</v>
      </c>
      <c r="I201" s="151">
        <v>5.1999999999999998E-2</v>
      </c>
      <c r="J201" s="148">
        <v>1078</v>
      </c>
      <c r="K201" s="152"/>
      <c r="L201" s="88"/>
    </row>
    <row r="202" spans="1:12" x14ac:dyDescent="0.3">
      <c r="A202" s="149"/>
      <c r="B202" s="37"/>
      <c r="C202" s="37"/>
      <c r="D202" s="39"/>
      <c r="E202" s="37"/>
      <c r="F202" s="41"/>
      <c r="G202" s="37"/>
      <c r="H202" s="45"/>
      <c r="I202" s="44"/>
      <c r="J202" s="45"/>
      <c r="K202" s="152"/>
      <c r="L202" s="88"/>
    </row>
    <row r="203" spans="1:12" x14ac:dyDescent="0.3">
      <c r="A203" s="149"/>
      <c r="B203" s="53" t="s">
        <v>139</v>
      </c>
      <c r="C203" s="37"/>
      <c r="D203" s="39"/>
      <c r="E203" s="37"/>
      <c r="F203" s="41"/>
      <c r="G203" s="37"/>
      <c r="H203" s="45"/>
      <c r="I203" s="44"/>
      <c r="J203" s="45"/>
      <c r="K203" s="152"/>
      <c r="L203" s="88"/>
    </row>
    <row r="204" spans="1:12" x14ac:dyDescent="0.3">
      <c r="A204" s="149">
        <v>7.36</v>
      </c>
      <c r="B204" s="37" t="s">
        <v>140</v>
      </c>
      <c r="C204" s="37"/>
      <c r="D204" s="39"/>
      <c r="E204" s="37"/>
      <c r="F204" s="41"/>
      <c r="G204" s="37"/>
      <c r="H204" s="43">
        <v>1825</v>
      </c>
      <c r="I204" s="151">
        <v>5.1999999999999998E-2</v>
      </c>
      <c r="J204" s="148">
        <v>1920</v>
      </c>
      <c r="K204" s="152"/>
      <c r="L204" s="88"/>
    </row>
    <row r="205" spans="1:12" x14ac:dyDescent="0.3">
      <c r="A205" s="149">
        <v>7.37</v>
      </c>
      <c r="B205" s="38" t="s">
        <v>137</v>
      </c>
      <c r="C205" s="37"/>
      <c r="D205" s="39"/>
      <c r="E205" s="37"/>
      <c r="F205" s="41"/>
      <c r="G205" s="37"/>
      <c r="H205" s="148">
        <v>512</v>
      </c>
      <c r="I205" s="151">
        <v>5.1999999999999998E-2</v>
      </c>
      <c r="J205" s="148">
        <v>539</v>
      </c>
      <c r="K205" s="152"/>
      <c r="L205" s="88"/>
    </row>
    <row r="206" spans="1:12" x14ac:dyDescent="0.3">
      <c r="A206" s="149">
        <v>7.38</v>
      </c>
      <c r="B206" s="38" t="s">
        <v>138</v>
      </c>
      <c r="C206" s="37"/>
      <c r="D206" s="39"/>
      <c r="E206" s="37"/>
      <c r="F206" s="41"/>
      <c r="G206" s="37"/>
      <c r="H206" s="148">
        <v>1025</v>
      </c>
      <c r="I206" s="151">
        <v>5.1999999999999998E-2</v>
      </c>
      <c r="J206" s="148">
        <v>1078</v>
      </c>
      <c r="K206" s="152"/>
      <c r="L206" s="88"/>
    </row>
    <row r="207" spans="1:12" x14ac:dyDescent="0.3">
      <c r="A207" s="149"/>
      <c r="B207" s="37"/>
      <c r="C207" s="37"/>
      <c r="D207" s="39"/>
      <c r="E207" s="37"/>
      <c r="F207" s="41"/>
      <c r="G207" s="37"/>
      <c r="H207" s="45"/>
      <c r="I207" s="44"/>
      <c r="J207" s="45"/>
      <c r="K207" s="152"/>
      <c r="L207" s="88"/>
    </row>
    <row r="208" spans="1:12" x14ac:dyDescent="0.3">
      <c r="A208" s="149"/>
      <c r="B208" s="53" t="s">
        <v>141</v>
      </c>
      <c r="C208" s="37"/>
      <c r="D208" s="39"/>
      <c r="E208" s="37"/>
      <c r="F208" s="41"/>
      <c r="G208" s="37"/>
      <c r="H208" s="45"/>
      <c r="I208" s="44"/>
      <c r="J208" s="45"/>
      <c r="K208" s="152"/>
      <c r="L208" s="88"/>
    </row>
    <row r="209" spans="1:12" x14ac:dyDescent="0.3">
      <c r="A209" s="149">
        <v>7.39</v>
      </c>
      <c r="B209" s="37" t="s">
        <v>142</v>
      </c>
      <c r="C209" s="37"/>
      <c r="D209" s="39"/>
      <c r="E209" s="37"/>
      <c r="F209" s="41"/>
      <c r="G209" s="37"/>
      <c r="H209" s="45"/>
      <c r="I209" s="44"/>
      <c r="J209" s="45" t="s">
        <v>143</v>
      </c>
      <c r="K209" s="152"/>
      <c r="L209" s="88"/>
    </row>
    <row r="210" spans="1:12" s="106" customFormat="1" x14ac:dyDescent="0.3">
      <c r="A210" s="149"/>
      <c r="B210" s="37"/>
      <c r="C210" s="37"/>
      <c r="D210" s="39"/>
      <c r="E210" s="37"/>
      <c r="F210" s="41"/>
      <c r="G210" s="37"/>
      <c r="H210" s="45"/>
      <c r="I210" s="44"/>
      <c r="J210" s="45"/>
      <c r="K210" s="152"/>
      <c r="L210" s="88"/>
    </row>
    <row r="211" spans="1:12" x14ac:dyDescent="0.3">
      <c r="A211" s="28"/>
      <c r="B211" s="29" t="s">
        <v>144</v>
      </c>
      <c r="C211" s="37"/>
      <c r="D211" s="39"/>
      <c r="E211" s="37"/>
      <c r="F211" s="41"/>
      <c r="G211" s="37"/>
      <c r="H211" s="45"/>
      <c r="I211" s="44"/>
      <c r="J211" s="45"/>
      <c r="K211" s="152"/>
      <c r="L211" s="88"/>
    </row>
    <row r="212" spans="1:12" x14ac:dyDescent="0.3">
      <c r="A212" s="153">
        <v>7.4</v>
      </c>
      <c r="B212" s="37" t="s">
        <v>145</v>
      </c>
      <c r="C212" s="37"/>
      <c r="D212" s="39"/>
      <c r="E212" s="37"/>
      <c r="F212" s="41"/>
      <c r="G212" s="37"/>
      <c r="H212" s="45"/>
      <c r="I212" s="44"/>
      <c r="J212" s="45" t="s">
        <v>146</v>
      </c>
      <c r="K212" s="152"/>
      <c r="L212" s="88"/>
    </row>
    <row r="213" spans="1:12" x14ac:dyDescent="0.3">
      <c r="A213" s="149">
        <v>7.41</v>
      </c>
      <c r="B213" s="37" t="s">
        <v>147</v>
      </c>
      <c r="C213" s="37"/>
      <c r="D213" s="39"/>
      <c r="E213" s="37"/>
      <c r="F213" s="41"/>
      <c r="G213" s="37"/>
      <c r="H213" s="45"/>
      <c r="I213" s="44"/>
      <c r="J213" s="45" t="s">
        <v>148</v>
      </c>
      <c r="K213" s="152"/>
      <c r="L213" s="88"/>
    </row>
    <row r="214" spans="1:12" s="106" customFormat="1" x14ac:dyDescent="0.3">
      <c r="A214" s="149">
        <v>7.42</v>
      </c>
      <c r="B214" s="37" t="s">
        <v>149</v>
      </c>
      <c r="C214" s="37"/>
      <c r="D214" s="39"/>
      <c r="E214" s="37"/>
      <c r="F214" s="41"/>
      <c r="G214" s="37"/>
      <c r="H214" s="45"/>
      <c r="I214" s="44"/>
      <c r="J214" s="45">
        <v>257</v>
      </c>
      <c r="K214" s="152"/>
      <c r="L214" s="88"/>
    </row>
    <row r="215" spans="1:12" s="106" customFormat="1" x14ac:dyDescent="0.3">
      <c r="A215" s="149">
        <v>7.43</v>
      </c>
      <c r="B215" s="37" t="s">
        <v>150</v>
      </c>
      <c r="C215" s="37"/>
      <c r="D215" s="39"/>
      <c r="E215" s="37"/>
      <c r="F215" s="41"/>
      <c r="G215" s="37"/>
      <c r="H215" s="45"/>
      <c r="I215" s="44"/>
      <c r="J215" s="45">
        <v>163</v>
      </c>
      <c r="K215" s="152"/>
      <c r="L215" s="88"/>
    </row>
    <row r="216" spans="1:12" s="106" customFormat="1" x14ac:dyDescent="0.3">
      <c r="A216" s="149">
        <v>7.44</v>
      </c>
      <c r="B216" s="37" t="s">
        <v>151</v>
      </c>
      <c r="C216" s="37"/>
      <c r="D216" s="39"/>
      <c r="E216" s="37"/>
      <c r="F216" s="41"/>
      <c r="G216" s="37"/>
      <c r="H216" s="45"/>
      <c r="I216" s="44"/>
      <c r="J216" s="45">
        <v>2509</v>
      </c>
      <c r="K216" s="152"/>
      <c r="L216" s="88"/>
    </row>
    <row r="217" spans="1:12" s="106" customFormat="1" x14ac:dyDescent="0.3">
      <c r="A217" s="155">
        <v>7.45</v>
      </c>
      <c r="B217" s="37" t="s">
        <v>152</v>
      </c>
      <c r="C217" s="37"/>
      <c r="D217" s="39"/>
      <c r="E217" s="37"/>
      <c r="F217" s="41"/>
      <c r="G217" s="37"/>
      <c r="H217" s="45"/>
      <c r="I217" s="44"/>
      <c r="J217" s="45" t="s">
        <v>146</v>
      </c>
      <c r="K217" s="152"/>
      <c r="L217" s="88"/>
    </row>
    <row r="218" spans="1:12" s="106" customFormat="1" x14ac:dyDescent="0.3">
      <c r="A218" s="149">
        <v>7.46</v>
      </c>
      <c r="B218" s="38" t="s">
        <v>153</v>
      </c>
      <c r="C218" s="37"/>
      <c r="D218" s="39"/>
      <c r="E218" s="37"/>
      <c r="F218" s="41"/>
      <c r="G218" s="37"/>
      <c r="H218" s="148">
        <v>277</v>
      </c>
      <c r="I218" s="151">
        <v>5.1999999999999998E-2</v>
      </c>
      <c r="J218" s="148" t="s">
        <v>154</v>
      </c>
      <c r="K218" s="152"/>
      <c r="L218" s="88"/>
    </row>
    <row r="219" spans="1:12" x14ac:dyDescent="0.3">
      <c r="A219" s="149">
        <v>7.47</v>
      </c>
      <c r="B219" s="38" t="s">
        <v>155</v>
      </c>
      <c r="C219" s="37"/>
      <c r="D219" s="39"/>
      <c r="E219" s="37"/>
      <c r="F219" s="41"/>
      <c r="G219" s="37"/>
      <c r="H219" s="148">
        <v>72</v>
      </c>
      <c r="I219" s="151">
        <v>5.1999999999999998E-2</v>
      </c>
      <c r="J219" s="148">
        <v>75</v>
      </c>
      <c r="K219" s="152"/>
      <c r="L219" s="88"/>
    </row>
    <row r="220" spans="1:12" x14ac:dyDescent="0.3">
      <c r="A220" s="149">
        <v>7.48</v>
      </c>
      <c r="B220" s="37" t="s">
        <v>156</v>
      </c>
      <c r="C220" s="37"/>
      <c r="D220" s="39"/>
      <c r="E220" s="37"/>
      <c r="F220" s="41"/>
      <c r="G220" s="37"/>
      <c r="H220" s="148">
        <v>125</v>
      </c>
      <c r="I220" s="151">
        <v>5.1999999999999998E-2</v>
      </c>
      <c r="J220" s="148">
        <v>132</v>
      </c>
      <c r="K220" s="152"/>
      <c r="L220" s="88"/>
    </row>
    <row r="221" spans="1:12" x14ac:dyDescent="0.3">
      <c r="A221" s="149">
        <v>7.49</v>
      </c>
      <c r="B221" s="38" t="s">
        <v>157</v>
      </c>
      <c r="C221" s="37"/>
      <c r="D221" s="39"/>
      <c r="E221" s="37"/>
      <c r="F221" s="41"/>
      <c r="G221" s="37"/>
      <c r="H221" s="148">
        <v>125</v>
      </c>
      <c r="I221" s="151">
        <v>5.1999999999999998E-2</v>
      </c>
      <c r="J221" s="148">
        <v>1324</v>
      </c>
      <c r="K221" s="152"/>
      <c r="L221" s="88"/>
    </row>
    <row r="222" spans="1:12" x14ac:dyDescent="0.3">
      <c r="A222" s="153"/>
      <c r="B222" s="37"/>
      <c r="C222" s="37"/>
      <c r="D222" s="39"/>
      <c r="E222" s="37"/>
      <c r="F222" s="41"/>
      <c r="G222" s="37"/>
      <c r="H222" s="45"/>
      <c r="I222" s="44"/>
      <c r="J222" s="45"/>
      <c r="K222" s="152"/>
      <c r="L222" s="88"/>
    </row>
    <row r="223" spans="1:12" x14ac:dyDescent="0.3">
      <c r="A223" s="158">
        <v>8</v>
      </c>
      <c r="B223" s="30" t="s">
        <v>158</v>
      </c>
      <c r="C223" s="38" t="s">
        <v>159</v>
      </c>
      <c r="D223" s="37"/>
      <c r="E223" s="38" t="s">
        <v>10</v>
      </c>
      <c r="F223" s="41">
        <v>119.16800000000001</v>
      </c>
      <c r="G223" s="44">
        <v>5.2999999999999999E-2</v>
      </c>
      <c r="H223" s="51" t="s">
        <v>9</v>
      </c>
      <c r="I223" s="44"/>
      <c r="J223" s="52" t="s">
        <v>10</v>
      </c>
      <c r="K223" s="152"/>
      <c r="L223" s="88"/>
    </row>
    <row r="224" spans="1:12" x14ac:dyDescent="0.3">
      <c r="A224" s="28">
        <v>8.1</v>
      </c>
      <c r="B224" s="38" t="s">
        <v>160</v>
      </c>
      <c r="C224" s="159">
        <v>95</v>
      </c>
      <c r="D224" s="160">
        <v>5.1999999999999998E-2</v>
      </c>
      <c r="E224" s="159">
        <v>100</v>
      </c>
      <c r="F224" s="41"/>
      <c r="G224" s="55"/>
      <c r="H224" s="43">
        <v>95</v>
      </c>
      <c r="I224" s="44">
        <v>5.1999999999999998E-2</v>
      </c>
      <c r="J224" s="45">
        <v>100.18545263999999</v>
      </c>
      <c r="K224" s="152"/>
      <c r="L224" s="88"/>
    </row>
    <row r="225" spans="1:12" x14ac:dyDescent="0.3">
      <c r="A225" s="28">
        <v>8.1999999999999993</v>
      </c>
      <c r="B225" s="38" t="s">
        <v>161</v>
      </c>
      <c r="C225" s="159">
        <v>95</v>
      </c>
      <c r="D225" s="160">
        <v>5.1999999999999998E-2</v>
      </c>
      <c r="E225" s="159">
        <v>100</v>
      </c>
      <c r="F225" s="41"/>
      <c r="G225" s="55"/>
      <c r="H225" s="43">
        <v>95</v>
      </c>
      <c r="I225" s="44">
        <v>5.1999999999999998E-2</v>
      </c>
      <c r="J225" s="45">
        <v>100.18545263999999</v>
      </c>
      <c r="K225" s="152"/>
      <c r="L225" s="88"/>
    </row>
    <row r="226" spans="1:12" x14ac:dyDescent="0.3">
      <c r="A226" s="28">
        <v>8.3000000000000007</v>
      </c>
      <c r="B226" s="70" t="s">
        <v>162</v>
      </c>
      <c r="C226" s="152"/>
      <c r="D226" s="161"/>
      <c r="E226" s="152"/>
      <c r="F226" s="14"/>
      <c r="G226" s="15"/>
      <c r="H226" s="16"/>
      <c r="I226" s="162"/>
      <c r="J226" s="163">
        <v>200</v>
      </c>
      <c r="K226" s="152"/>
      <c r="L226" s="88"/>
    </row>
    <row r="227" spans="1:12" x14ac:dyDescent="0.3">
      <c r="A227" s="164">
        <v>8.4</v>
      </c>
      <c r="B227" s="70" t="s">
        <v>163</v>
      </c>
      <c r="C227" s="152"/>
      <c r="D227" s="161"/>
      <c r="E227" s="152"/>
      <c r="F227" s="14"/>
      <c r="G227" s="15"/>
      <c r="H227" s="16"/>
      <c r="I227" s="162"/>
      <c r="J227" s="163">
        <v>350</v>
      </c>
      <c r="K227" s="152"/>
      <c r="L227" s="88"/>
    </row>
    <row r="228" spans="1:12" x14ac:dyDescent="0.3">
      <c r="A228" s="164">
        <v>8.5</v>
      </c>
      <c r="B228" s="70" t="s">
        <v>164</v>
      </c>
      <c r="C228" s="152"/>
      <c r="D228" s="161"/>
      <c r="E228" s="152"/>
      <c r="F228" s="14"/>
      <c r="G228" s="15"/>
      <c r="H228" s="16"/>
      <c r="I228" s="162"/>
      <c r="J228" s="163">
        <v>500</v>
      </c>
      <c r="K228" s="152"/>
      <c r="L228" s="88"/>
    </row>
    <row r="229" spans="1:12" x14ac:dyDescent="0.3">
      <c r="A229" s="164">
        <v>8.6</v>
      </c>
      <c r="B229" s="70" t="s">
        <v>165</v>
      </c>
      <c r="C229" s="152"/>
      <c r="D229" s="161"/>
      <c r="E229" s="152"/>
      <c r="F229" s="14"/>
      <c r="G229" s="15"/>
      <c r="H229" s="16"/>
      <c r="I229" s="162"/>
      <c r="J229" s="163">
        <v>1000</v>
      </c>
      <c r="K229" s="152"/>
      <c r="L229" s="88"/>
    </row>
    <row r="230" spans="1:12" x14ac:dyDescent="0.3">
      <c r="C230" s="88"/>
      <c r="E230" s="88"/>
      <c r="I230" s="168"/>
      <c r="J230" s="169"/>
      <c r="K230" s="88"/>
      <c r="L230" s="88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1</xdr:col>
                <xdr:colOff>2118360</xdr:colOff>
                <xdr:row>1</xdr:row>
                <xdr:rowOff>0</xdr:rowOff>
              </from>
              <to>
                <xdr:col>2</xdr:col>
                <xdr:colOff>0</xdr:colOff>
                <xdr:row>16</xdr:row>
                <xdr:rowOff>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31"/>
  <sheetViews>
    <sheetView topLeftCell="A19" workbookViewId="0">
      <selection activeCell="E30" sqref="E30"/>
    </sheetView>
  </sheetViews>
  <sheetFormatPr defaultRowHeight="14.4" x14ac:dyDescent="0.3"/>
  <cols>
    <col min="1" max="1" width="8.88671875" style="165" customWidth="1"/>
    <col min="2" max="2" width="54.88671875" style="206" customWidth="1"/>
    <col min="3" max="3" width="13.109375" style="171" customWidth="1"/>
    <col min="4" max="4" width="9.109375" customWidth="1"/>
    <col min="5" max="5" width="8.88671875" style="225"/>
  </cols>
  <sheetData>
    <row r="1" spans="1:5" x14ac:dyDescent="0.3">
      <c r="A1" s="1"/>
      <c r="B1" s="183"/>
      <c r="C1" s="9"/>
      <c r="D1" s="3"/>
      <c r="E1" s="210"/>
    </row>
    <row r="2" spans="1:5" x14ac:dyDescent="0.3">
      <c r="A2" s="1"/>
      <c r="B2" s="183"/>
      <c r="C2" s="9"/>
      <c r="D2" s="3"/>
      <c r="E2" s="210"/>
    </row>
    <row r="3" spans="1:5" x14ac:dyDescent="0.3">
      <c r="A3" s="1"/>
      <c r="B3" s="183"/>
      <c r="C3" s="9"/>
      <c r="D3" s="3"/>
      <c r="E3" s="210"/>
    </row>
    <row r="4" spans="1:5" x14ac:dyDescent="0.3">
      <c r="A4" s="1"/>
      <c r="B4" s="183"/>
      <c r="C4" s="9"/>
      <c r="D4" s="3"/>
      <c r="E4" s="210"/>
    </row>
    <row r="5" spans="1:5" x14ac:dyDescent="0.3">
      <c r="A5" s="1"/>
      <c r="B5" s="183"/>
      <c r="C5" s="9"/>
      <c r="D5" s="3"/>
      <c r="E5" s="210"/>
    </row>
    <row r="6" spans="1:5" x14ac:dyDescent="0.3">
      <c r="A6" s="1"/>
      <c r="B6" s="183"/>
      <c r="C6" s="9"/>
      <c r="D6" s="3"/>
      <c r="E6" s="210"/>
    </row>
    <row r="7" spans="1:5" x14ac:dyDescent="0.3">
      <c r="A7" s="1"/>
      <c r="B7" s="183"/>
      <c r="C7" s="9"/>
      <c r="D7" s="3"/>
      <c r="E7" s="210"/>
    </row>
    <row r="8" spans="1:5" x14ac:dyDescent="0.3">
      <c r="A8" s="1"/>
      <c r="B8" s="183"/>
      <c r="C8" s="9"/>
      <c r="D8" s="3"/>
      <c r="E8" s="210"/>
    </row>
    <row r="9" spans="1:5" x14ac:dyDescent="0.3">
      <c r="A9" s="1"/>
      <c r="B9" s="183"/>
      <c r="C9" s="9"/>
      <c r="D9" s="3"/>
      <c r="E9" s="210"/>
    </row>
    <row r="10" spans="1:5" x14ac:dyDescent="0.3">
      <c r="A10" s="1"/>
      <c r="B10" s="183"/>
      <c r="C10" s="9"/>
      <c r="D10" s="3"/>
      <c r="E10" s="210"/>
    </row>
    <row r="11" spans="1:5" x14ac:dyDescent="0.3">
      <c r="A11" s="1"/>
      <c r="B11" s="183"/>
      <c r="C11" s="9"/>
      <c r="D11" s="3"/>
      <c r="E11" s="210"/>
    </row>
    <row r="12" spans="1:5" x14ac:dyDescent="0.3">
      <c r="A12" s="1"/>
      <c r="B12" s="183"/>
      <c r="C12" s="9"/>
      <c r="D12" s="3"/>
      <c r="E12" s="210"/>
    </row>
    <row r="13" spans="1:5" x14ac:dyDescent="0.3">
      <c r="A13" s="1"/>
      <c r="B13" s="183"/>
      <c r="C13" s="9"/>
      <c r="D13" s="3"/>
      <c r="E13" s="210"/>
    </row>
    <row r="14" spans="1:5" x14ac:dyDescent="0.3">
      <c r="A14" s="1"/>
      <c r="B14" s="183"/>
      <c r="C14" s="9"/>
      <c r="D14" s="3"/>
      <c r="E14" s="210"/>
    </row>
    <row r="15" spans="1:5" x14ac:dyDescent="0.3">
      <c r="A15" s="1"/>
      <c r="B15" s="183"/>
      <c r="C15" s="9"/>
      <c r="D15" s="3"/>
      <c r="E15" s="210"/>
    </row>
    <row r="16" spans="1:5" x14ac:dyDescent="0.3">
      <c r="A16" s="1"/>
      <c r="B16" s="183"/>
      <c r="C16" s="9"/>
      <c r="D16" s="3"/>
      <c r="E16" s="210"/>
    </row>
    <row r="17" spans="1:5" x14ac:dyDescent="0.3">
      <c r="A17" s="1"/>
      <c r="B17" s="183"/>
      <c r="C17" s="9"/>
      <c r="D17" s="3"/>
      <c r="E17" s="210"/>
    </row>
    <row r="18" spans="1:5" x14ac:dyDescent="0.3">
      <c r="A18" s="10"/>
      <c r="B18" s="184"/>
      <c r="C18" s="9"/>
      <c r="D18" s="3"/>
      <c r="E18" s="210"/>
    </row>
    <row r="19" spans="1:5" ht="18" x14ac:dyDescent="0.35">
      <c r="A19" s="18"/>
      <c r="B19" s="185" t="s">
        <v>166</v>
      </c>
      <c r="C19" s="25"/>
      <c r="D19" s="3"/>
      <c r="E19" s="210"/>
    </row>
    <row r="20" spans="1:5" x14ac:dyDescent="0.3">
      <c r="A20" s="18"/>
      <c r="B20" s="26"/>
      <c r="C20" s="25"/>
      <c r="D20" s="3"/>
      <c r="E20" s="210"/>
    </row>
    <row r="21" spans="1:5" x14ac:dyDescent="0.3">
      <c r="A21" s="18"/>
      <c r="B21" s="26"/>
      <c r="C21" s="25"/>
      <c r="D21" s="3"/>
      <c r="E21" s="210"/>
    </row>
    <row r="22" spans="1:5" ht="21.6" x14ac:dyDescent="0.3">
      <c r="A22" s="18"/>
      <c r="B22" s="186" t="s">
        <v>1</v>
      </c>
      <c r="C22" s="25"/>
      <c r="D22" s="3"/>
      <c r="E22" s="210"/>
    </row>
    <row r="23" spans="1:5" x14ac:dyDescent="0.3">
      <c r="A23" s="18"/>
      <c r="B23" s="186"/>
      <c r="C23" s="25"/>
      <c r="D23" s="3"/>
      <c r="E23" s="210"/>
    </row>
    <row r="24" spans="1:5" ht="31.8" x14ac:dyDescent="0.3">
      <c r="A24" s="18"/>
      <c r="B24" s="26" t="s">
        <v>2</v>
      </c>
      <c r="C24" s="25"/>
      <c r="D24" s="3"/>
      <c r="E24" s="210"/>
    </row>
    <row r="25" spans="1:5" ht="21.6" x14ac:dyDescent="0.3">
      <c r="A25" s="18"/>
      <c r="B25" s="26" t="s">
        <v>167</v>
      </c>
      <c r="C25" s="25"/>
      <c r="D25" s="3"/>
      <c r="E25" s="210"/>
    </row>
    <row r="26" spans="1:5" x14ac:dyDescent="0.3">
      <c r="A26" s="18"/>
      <c r="B26" s="26"/>
      <c r="C26" s="25"/>
      <c r="D26" s="3"/>
      <c r="E26" s="210"/>
    </row>
    <row r="27" spans="1:5" x14ac:dyDescent="0.3">
      <c r="A27" s="18"/>
      <c r="B27" s="26"/>
      <c r="C27" s="25"/>
      <c r="D27" s="3"/>
      <c r="E27" s="210"/>
    </row>
    <row r="28" spans="1:5" x14ac:dyDescent="0.3">
      <c r="A28" s="18"/>
      <c r="B28" s="26"/>
      <c r="C28" s="25"/>
      <c r="D28" s="3"/>
      <c r="E28" s="210"/>
    </row>
    <row r="29" spans="1:5" x14ac:dyDescent="0.3">
      <c r="A29" s="18"/>
      <c r="B29" s="26"/>
      <c r="C29" s="25"/>
      <c r="D29" s="3"/>
      <c r="E29" s="210"/>
    </row>
    <row r="30" spans="1:5" x14ac:dyDescent="0.3">
      <c r="A30" s="28"/>
      <c r="B30" s="187"/>
      <c r="C30" s="36" t="s">
        <v>4</v>
      </c>
      <c r="D30" s="207" t="s">
        <v>168</v>
      </c>
      <c r="E30" s="211" t="s">
        <v>4</v>
      </c>
    </row>
    <row r="31" spans="1:5" x14ac:dyDescent="0.3">
      <c r="A31" s="28"/>
      <c r="B31" s="187"/>
      <c r="C31" s="36"/>
      <c r="D31" s="12"/>
      <c r="E31" s="211"/>
    </row>
    <row r="32" spans="1:5" x14ac:dyDescent="0.3">
      <c r="A32" s="28"/>
      <c r="B32" s="188"/>
      <c r="C32" s="45"/>
      <c r="D32" s="12"/>
      <c r="E32" s="212"/>
    </row>
    <row r="33" spans="1:5" x14ac:dyDescent="0.3">
      <c r="A33" s="46">
        <v>1</v>
      </c>
      <c r="B33" s="189" t="s">
        <v>6</v>
      </c>
      <c r="C33" s="52" t="s">
        <v>10</v>
      </c>
      <c r="D33" s="208" t="s">
        <v>170</v>
      </c>
      <c r="E33" s="213" t="s">
        <v>169</v>
      </c>
    </row>
    <row r="34" spans="1:5" x14ac:dyDescent="0.3">
      <c r="A34" s="46"/>
      <c r="B34" s="189"/>
      <c r="C34" s="52"/>
      <c r="D34" s="12"/>
      <c r="E34" s="210"/>
    </row>
    <row r="35" spans="1:5" ht="27.6" x14ac:dyDescent="0.3">
      <c r="A35" s="46"/>
      <c r="B35" s="190" t="s">
        <v>11</v>
      </c>
      <c r="C35" s="209"/>
      <c r="D35" s="12"/>
      <c r="E35" s="210"/>
    </row>
    <row r="36" spans="1:5" x14ac:dyDescent="0.3">
      <c r="A36" s="46">
        <v>1.1000000000000001</v>
      </c>
      <c r="B36" s="191" t="s">
        <v>12</v>
      </c>
      <c r="C36" s="63">
        <v>2.0050383600000003E-2</v>
      </c>
      <c r="D36" s="12"/>
      <c r="E36" s="214">
        <v>2.1032852396400001E-2</v>
      </c>
    </row>
    <row r="37" spans="1:5" x14ac:dyDescent="0.3">
      <c r="A37" s="28">
        <v>1.2</v>
      </c>
      <c r="B37" s="192" t="s">
        <v>13</v>
      </c>
      <c r="C37" s="63">
        <v>1.0018545264000001E-2</v>
      </c>
      <c r="D37" s="12"/>
      <c r="E37" s="214">
        <v>1.0509453981936E-2</v>
      </c>
    </row>
    <row r="38" spans="1:5" x14ac:dyDescent="0.3">
      <c r="A38" s="28">
        <v>1.3</v>
      </c>
      <c r="B38" s="192" t="s">
        <v>14</v>
      </c>
      <c r="C38" s="63">
        <v>0</v>
      </c>
      <c r="D38" s="12"/>
      <c r="E38" s="214">
        <v>0</v>
      </c>
    </row>
    <row r="39" spans="1:5" ht="27.6" x14ac:dyDescent="0.3">
      <c r="A39" s="28"/>
      <c r="B39" s="192" t="s">
        <v>15</v>
      </c>
      <c r="C39" s="63"/>
      <c r="D39" s="12"/>
      <c r="E39" s="215"/>
    </row>
    <row r="40" spans="1:5" x14ac:dyDescent="0.3">
      <c r="A40" s="28"/>
      <c r="B40" s="193" t="s">
        <v>16</v>
      </c>
      <c r="C40" s="63"/>
      <c r="D40" s="12"/>
      <c r="E40" s="216"/>
    </row>
    <row r="41" spans="1:5" x14ac:dyDescent="0.3">
      <c r="A41" s="28"/>
      <c r="B41" s="193"/>
      <c r="C41" s="63"/>
      <c r="D41" s="12"/>
      <c r="E41" s="216"/>
    </row>
    <row r="42" spans="1:5" x14ac:dyDescent="0.3">
      <c r="A42" s="28"/>
      <c r="B42" s="190" t="s">
        <v>17</v>
      </c>
      <c r="C42" s="63"/>
      <c r="D42" s="12"/>
      <c r="E42" s="216"/>
    </row>
    <row r="43" spans="1:5" x14ac:dyDescent="0.3">
      <c r="A43" s="28">
        <v>1.4</v>
      </c>
      <c r="B43" s="191" t="s">
        <v>18</v>
      </c>
      <c r="C43" s="63">
        <v>2.5247999999999998E-3</v>
      </c>
      <c r="D43" s="12"/>
      <c r="E43" s="214">
        <v>2.6485151999999998E-3</v>
      </c>
    </row>
    <row r="44" spans="1:5" x14ac:dyDescent="0.3">
      <c r="A44" s="67">
        <v>1.5</v>
      </c>
      <c r="B44" s="192" t="s">
        <v>19</v>
      </c>
      <c r="C44" s="63">
        <v>2.5247999999999998E-3</v>
      </c>
      <c r="D44" s="12"/>
      <c r="E44" s="214">
        <v>2.6485151999999998E-3</v>
      </c>
    </row>
    <row r="45" spans="1:5" x14ac:dyDescent="0.3">
      <c r="A45" s="67">
        <v>1.6</v>
      </c>
      <c r="B45" s="192" t="s">
        <v>20</v>
      </c>
      <c r="C45" s="63">
        <v>1.0018545264000001E-2</v>
      </c>
      <c r="D45" s="12"/>
      <c r="E45" s="214">
        <v>1.0509453981936E-2</v>
      </c>
    </row>
    <row r="46" spans="1:5" x14ac:dyDescent="0.3">
      <c r="A46" s="67">
        <v>1.7</v>
      </c>
      <c r="B46" s="191" t="s">
        <v>21</v>
      </c>
      <c r="C46" s="63">
        <v>3.8777663433599993E-2</v>
      </c>
      <c r="D46" s="12"/>
      <c r="E46" s="214">
        <v>4.0677768941846389E-2</v>
      </c>
    </row>
    <row r="47" spans="1:5" x14ac:dyDescent="0.3">
      <c r="A47" s="67">
        <v>1.8</v>
      </c>
      <c r="B47" s="191" t="s">
        <v>22</v>
      </c>
      <c r="C47" s="63">
        <v>5.1271378703999997E-2</v>
      </c>
      <c r="D47" s="12"/>
      <c r="E47" s="214">
        <v>5.3783676260495995E-2</v>
      </c>
    </row>
    <row r="48" spans="1:5" x14ac:dyDescent="0.3">
      <c r="A48" s="67"/>
      <c r="B48" s="191"/>
      <c r="C48" s="45"/>
      <c r="D48" s="12"/>
      <c r="E48" s="210"/>
    </row>
    <row r="49" spans="1:6" x14ac:dyDescent="0.3">
      <c r="A49" s="68">
        <v>2</v>
      </c>
      <c r="B49" s="194" t="s">
        <v>23</v>
      </c>
      <c r="C49" s="52" t="s">
        <v>10</v>
      </c>
      <c r="D49" s="12"/>
      <c r="E49" s="213" t="s">
        <v>169</v>
      </c>
    </row>
    <row r="50" spans="1:6" x14ac:dyDescent="0.3">
      <c r="A50" s="67"/>
      <c r="B50" s="195"/>
      <c r="C50" s="52"/>
      <c r="D50" s="12"/>
      <c r="E50" s="210"/>
    </row>
    <row r="51" spans="1:6" s="82" customFormat="1" x14ac:dyDescent="0.3">
      <c r="A51" s="182">
        <v>2.1</v>
      </c>
      <c r="B51" s="196" t="s">
        <v>24</v>
      </c>
      <c r="C51" s="173">
        <v>95</v>
      </c>
      <c r="D51" s="174"/>
      <c r="E51" s="217">
        <v>99.654999999999987</v>
      </c>
      <c r="F51" s="81"/>
    </row>
    <row r="52" spans="1:6" x14ac:dyDescent="0.3">
      <c r="A52" s="67"/>
      <c r="B52" s="191"/>
      <c r="C52" s="83"/>
      <c r="D52" s="175"/>
      <c r="E52" s="218"/>
      <c r="F52" s="84"/>
    </row>
    <row r="53" spans="1:6" x14ac:dyDescent="0.3">
      <c r="A53" s="67"/>
      <c r="B53" s="197" t="s">
        <v>25</v>
      </c>
      <c r="C53" s="45"/>
      <c r="D53" s="175"/>
      <c r="E53" s="218"/>
      <c r="F53" s="84"/>
    </row>
    <row r="54" spans="1:6" x14ac:dyDescent="0.3">
      <c r="A54" s="86">
        <v>2.2000000000000002</v>
      </c>
      <c r="B54" s="191" t="s">
        <v>26</v>
      </c>
      <c r="C54" s="45">
        <v>800</v>
      </c>
      <c r="D54" s="175"/>
      <c r="E54" s="217">
        <v>839.19999999999993</v>
      </c>
      <c r="F54" s="84"/>
    </row>
    <row r="55" spans="1:6" x14ac:dyDescent="0.3">
      <c r="A55" s="67">
        <v>2.2999999999999998</v>
      </c>
      <c r="B55" s="191" t="s">
        <v>27</v>
      </c>
      <c r="C55" s="45">
        <v>580</v>
      </c>
      <c r="D55" s="175"/>
      <c r="E55" s="217">
        <v>608.41999999999996</v>
      </c>
      <c r="F55" s="84"/>
    </row>
    <row r="56" spans="1:6" x14ac:dyDescent="0.3">
      <c r="A56" s="87">
        <v>2.4</v>
      </c>
      <c r="B56" s="191" t="s">
        <v>28</v>
      </c>
      <c r="C56" s="45">
        <v>265</v>
      </c>
      <c r="D56" s="175"/>
      <c r="E56" s="217">
        <v>277.98499999999996</v>
      </c>
      <c r="F56" s="84"/>
    </row>
    <row r="57" spans="1:6" s="88" customFormat="1" x14ac:dyDescent="0.3">
      <c r="A57" s="28">
        <v>2.5</v>
      </c>
      <c r="B57" s="191" t="s">
        <v>29</v>
      </c>
      <c r="C57" s="45">
        <v>115.507933632</v>
      </c>
      <c r="D57" s="175"/>
      <c r="E57" s="217">
        <v>121.167822379968</v>
      </c>
    </row>
    <row r="58" spans="1:6" x14ac:dyDescent="0.3">
      <c r="A58" s="28"/>
      <c r="B58" s="191"/>
      <c r="C58" s="83"/>
      <c r="D58" s="175"/>
      <c r="E58" s="218"/>
    </row>
    <row r="59" spans="1:6" s="97" customFormat="1" x14ac:dyDescent="0.3">
      <c r="A59" s="28"/>
      <c r="B59" s="197" t="s">
        <v>30</v>
      </c>
      <c r="C59" s="36"/>
      <c r="D59" s="176"/>
      <c r="E59" s="219"/>
    </row>
    <row r="60" spans="1:6" s="106" customFormat="1" x14ac:dyDescent="0.3">
      <c r="A60" s="28">
        <v>2.6</v>
      </c>
      <c r="B60" s="191" t="s">
        <v>31</v>
      </c>
      <c r="C60" s="45">
        <v>85</v>
      </c>
      <c r="D60" s="177"/>
      <c r="E60" s="217">
        <v>89.164999999999992</v>
      </c>
    </row>
    <row r="61" spans="1:6" s="106" customFormat="1" x14ac:dyDescent="0.3">
      <c r="A61" s="28"/>
      <c r="B61" s="191"/>
      <c r="C61" s="83"/>
      <c r="D61" s="177"/>
      <c r="E61" s="220"/>
    </row>
    <row r="62" spans="1:6" s="106" customFormat="1" x14ac:dyDescent="0.3">
      <c r="A62" s="28"/>
      <c r="B62" s="197" t="s">
        <v>32</v>
      </c>
      <c r="C62" s="45"/>
      <c r="D62" s="177"/>
      <c r="E62" s="220"/>
    </row>
    <row r="63" spans="1:6" s="106" customFormat="1" x14ac:dyDescent="0.3">
      <c r="A63" s="28">
        <v>2.7</v>
      </c>
      <c r="B63" s="198" t="s">
        <v>33</v>
      </c>
      <c r="C63" s="45">
        <v>8146.7932000000001</v>
      </c>
      <c r="D63" s="177"/>
      <c r="E63" s="217">
        <v>8545.9860668000001</v>
      </c>
    </row>
    <row r="64" spans="1:6" s="106" customFormat="1" ht="27.6" x14ac:dyDescent="0.3">
      <c r="A64" s="28">
        <v>2.8</v>
      </c>
      <c r="B64" s="198" t="s">
        <v>34</v>
      </c>
      <c r="C64" s="45">
        <v>350</v>
      </c>
      <c r="D64" s="177"/>
      <c r="E64" s="217">
        <v>367.15</v>
      </c>
    </row>
    <row r="65" spans="1:6" s="106" customFormat="1" x14ac:dyDescent="0.3">
      <c r="A65" s="28"/>
      <c r="B65" s="192"/>
      <c r="C65" s="83"/>
      <c r="D65" s="177"/>
      <c r="E65" s="220"/>
    </row>
    <row r="66" spans="1:6" s="106" customFormat="1" x14ac:dyDescent="0.3">
      <c r="A66" s="87"/>
      <c r="B66" s="190" t="s">
        <v>35</v>
      </c>
      <c r="C66" s="83"/>
      <c r="D66" s="177"/>
      <c r="E66" s="220"/>
    </row>
    <row r="67" spans="1:6" s="106" customFormat="1" x14ac:dyDescent="0.3">
      <c r="A67" s="87"/>
      <c r="B67" s="199"/>
      <c r="C67" s="83"/>
      <c r="D67" s="177"/>
      <c r="E67" s="220"/>
    </row>
    <row r="68" spans="1:6" x14ac:dyDescent="0.3">
      <c r="A68" s="112">
        <v>2.9</v>
      </c>
      <c r="B68" s="191" t="s">
        <v>36</v>
      </c>
      <c r="C68" s="45">
        <v>8500</v>
      </c>
      <c r="D68" s="175"/>
      <c r="E68" s="217">
        <v>8916.5</v>
      </c>
      <c r="F68" s="116"/>
    </row>
    <row r="69" spans="1:6" x14ac:dyDescent="0.3">
      <c r="A69" s="117">
        <v>2.1</v>
      </c>
      <c r="B69" s="192" t="s">
        <v>37</v>
      </c>
      <c r="C69" s="45">
        <v>8722.0276415999997</v>
      </c>
      <c r="D69" s="175"/>
      <c r="E69" s="217">
        <v>9149.4069960383986</v>
      </c>
    </row>
    <row r="70" spans="1:6" x14ac:dyDescent="0.3">
      <c r="A70" s="117">
        <v>2.11</v>
      </c>
      <c r="B70" s="192" t="s">
        <v>38</v>
      </c>
      <c r="C70" s="45">
        <v>295</v>
      </c>
      <c r="D70" s="175"/>
      <c r="E70" s="217">
        <v>309.45499999999998</v>
      </c>
    </row>
    <row r="71" spans="1:6" x14ac:dyDescent="0.3">
      <c r="A71" s="121"/>
      <c r="B71" s="189" t="s">
        <v>39</v>
      </c>
      <c r="C71" s="45"/>
      <c r="D71" s="175"/>
      <c r="E71" s="218"/>
    </row>
    <row r="72" spans="1:6" x14ac:dyDescent="0.3">
      <c r="A72" s="28"/>
      <c r="B72" s="189"/>
      <c r="C72" s="45"/>
      <c r="D72" s="175"/>
      <c r="E72" s="218"/>
    </row>
    <row r="73" spans="1:6" x14ac:dyDescent="0.3">
      <c r="A73" s="28"/>
      <c r="B73" s="194" t="s">
        <v>40</v>
      </c>
      <c r="C73" s="122"/>
      <c r="D73" s="175"/>
      <c r="E73" s="218"/>
    </row>
    <row r="74" spans="1:6" s="106" customFormat="1" x14ac:dyDescent="0.3">
      <c r="A74" s="28">
        <v>2.12</v>
      </c>
      <c r="B74" s="191" t="s">
        <v>41</v>
      </c>
      <c r="C74" s="45">
        <v>155</v>
      </c>
      <c r="D74" s="175"/>
      <c r="E74" s="217">
        <v>162.595</v>
      </c>
    </row>
    <row r="75" spans="1:6" s="106" customFormat="1" x14ac:dyDescent="0.3">
      <c r="A75" s="28">
        <v>2.13</v>
      </c>
      <c r="B75" s="191" t="s">
        <v>42</v>
      </c>
      <c r="C75" s="45">
        <v>420</v>
      </c>
      <c r="D75" s="175"/>
      <c r="E75" s="217">
        <v>440.58</v>
      </c>
    </row>
    <row r="76" spans="1:6" s="106" customFormat="1" x14ac:dyDescent="0.3">
      <c r="A76" s="28">
        <v>2.14</v>
      </c>
      <c r="B76" s="191" t="s">
        <v>43</v>
      </c>
      <c r="C76" s="45">
        <v>95</v>
      </c>
      <c r="D76" s="175"/>
      <c r="E76" s="217">
        <v>99.654999999999987</v>
      </c>
    </row>
    <row r="77" spans="1:6" s="106" customFormat="1" x14ac:dyDescent="0.3">
      <c r="A77" s="28"/>
      <c r="B77" s="200"/>
      <c r="C77" s="126"/>
      <c r="D77" s="177"/>
      <c r="E77" s="220"/>
    </row>
    <row r="78" spans="1:6" x14ac:dyDescent="0.3">
      <c r="A78" s="46">
        <v>3</v>
      </c>
      <c r="B78" s="194" t="s">
        <v>44</v>
      </c>
      <c r="C78" s="52" t="s">
        <v>10</v>
      </c>
      <c r="D78" s="175"/>
      <c r="E78" s="213" t="s">
        <v>169</v>
      </c>
    </row>
    <row r="79" spans="1:6" x14ac:dyDescent="0.3">
      <c r="A79" s="46"/>
      <c r="B79" s="194"/>
      <c r="C79" s="52"/>
      <c r="D79" s="175"/>
      <c r="E79" s="218"/>
    </row>
    <row r="80" spans="1:6" x14ac:dyDescent="0.3">
      <c r="A80" s="28"/>
      <c r="B80" s="191" t="s">
        <v>45</v>
      </c>
      <c r="C80" s="45"/>
      <c r="D80" s="175"/>
      <c r="E80" s="218"/>
    </row>
    <row r="81" spans="1:5" x14ac:dyDescent="0.3">
      <c r="A81" s="28">
        <v>3.1</v>
      </c>
      <c r="B81" s="192" t="s">
        <v>46</v>
      </c>
      <c r="C81" s="45">
        <v>363.02493427199994</v>
      </c>
      <c r="D81" s="175"/>
      <c r="E81" s="217">
        <v>380.81315605132789</v>
      </c>
    </row>
    <row r="82" spans="1:5" x14ac:dyDescent="0.3">
      <c r="A82" s="28">
        <v>3.2</v>
      </c>
      <c r="B82" s="192" t="s">
        <v>47</v>
      </c>
      <c r="C82" s="45">
        <v>117.8652384</v>
      </c>
      <c r="D82" s="175"/>
      <c r="E82" s="217">
        <v>123.64063508159998</v>
      </c>
    </row>
    <row r="83" spans="1:5" x14ac:dyDescent="0.3">
      <c r="A83" s="28">
        <v>3.3</v>
      </c>
      <c r="B83" s="192" t="s">
        <v>48</v>
      </c>
      <c r="C83" s="45">
        <v>629.40037305600003</v>
      </c>
      <c r="D83" s="175"/>
      <c r="E83" s="217">
        <v>660.24099133574396</v>
      </c>
    </row>
    <row r="84" spans="1:5" ht="27.6" x14ac:dyDescent="0.3">
      <c r="A84" s="28"/>
      <c r="B84" s="191" t="s">
        <v>49</v>
      </c>
      <c r="C84" s="45"/>
      <c r="D84" s="175"/>
      <c r="E84" s="218"/>
    </row>
    <row r="85" spans="1:5" x14ac:dyDescent="0.3">
      <c r="A85" s="46"/>
      <c r="B85" s="189" t="s">
        <v>39</v>
      </c>
      <c r="C85" s="45"/>
      <c r="D85" s="175"/>
      <c r="E85" s="218"/>
    </row>
    <row r="86" spans="1:5" x14ac:dyDescent="0.3">
      <c r="A86" s="28"/>
      <c r="B86" s="189"/>
      <c r="C86" s="45"/>
      <c r="D86" s="175"/>
      <c r="E86" s="218"/>
    </row>
    <row r="87" spans="1:5" x14ac:dyDescent="0.3">
      <c r="A87" s="46">
        <v>4</v>
      </c>
      <c r="B87" s="189" t="s">
        <v>50</v>
      </c>
      <c r="C87" s="52" t="s">
        <v>10</v>
      </c>
      <c r="D87" s="175"/>
      <c r="E87" s="213" t="s">
        <v>169</v>
      </c>
    </row>
    <row r="88" spans="1:5" x14ac:dyDescent="0.3">
      <c r="A88" s="28"/>
      <c r="B88" s="189"/>
      <c r="C88" s="52"/>
      <c r="D88" s="175"/>
      <c r="E88" s="218"/>
    </row>
    <row r="89" spans="1:5" x14ac:dyDescent="0.3">
      <c r="A89" s="28">
        <v>4.0999999999999996</v>
      </c>
      <c r="B89" s="192" t="s">
        <v>51</v>
      </c>
      <c r="C89" s="45">
        <v>927.59942620800007</v>
      </c>
      <c r="D89" s="175"/>
      <c r="E89" s="217">
        <v>973.05179809219203</v>
      </c>
    </row>
    <row r="90" spans="1:5" x14ac:dyDescent="0.3">
      <c r="A90" s="28">
        <v>4.2</v>
      </c>
      <c r="B90" s="192" t="s">
        <v>52</v>
      </c>
      <c r="C90" s="45">
        <v>314.70018652800002</v>
      </c>
      <c r="D90" s="175"/>
      <c r="E90" s="217">
        <v>330.12049566787198</v>
      </c>
    </row>
    <row r="91" spans="1:5" x14ac:dyDescent="0.3">
      <c r="A91" s="28">
        <v>4.3</v>
      </c>
      <c r="B91" s="191" t="s">
        <v>53</v>
      </c>
      <c r="C91" s="45">
        <v>2796.9421072320001</v>
      </c>
      <c r="D91" s="175"/>
      <c r="E91" s="217">
        <v>2933.9922704863679</v>
      </c>
    </row>
    <row r="92" spans="1:5" x14ac:dyDescent="0.3">
      <c r="A92" s="28">
        <v>4.4000000000000004</v>
      </c>
      <c r="B92" s="191" t="s">
        <v>54</v>
      </c>
      <c r="C92" s="45">
        <v>996.98039999999992</v>
      </c>
      <c r="D92" s="175"/>
      <c r="E92" s="217">
        <v>1045.8324395999998</v>
      </c>
    </row>
    <row r="93" spans="1:5" x14ac:dyDescent="0.3">
      <c r="A93" s="28"/>
      <c r="B93" s="189" t="s">
        <v>39</v>
      </c>
      <c r="C93" s="45"/>
      <c r="D93" s="175"/>
      <c r="E93" s="218"/>
    </row>
    <row r="94" spans="1:5" x14ac:dyDescent="0.3">
      <c r="A94" s="46"/>
      <c r="B94" s="188"/>
      <c r="C94" s="45"/>
      <c r="D94" s="175"/>
      <c r="E94" s="218"/>
    </row>
    <row r="95" spans="1:5" x14ac:dyDescent="0.3">
      <c r="A95" s="46">
        <v>5</v>
      </c>
      <c r="B95" s="194" t="s">
        <v>55</v>
      </c>
      <c r="C95" s="52" t="s">
        <v>10</v>
      </c>
      <c r="D95" s="175"/>
      <c r="E95" s="213" t="s">
        <v>169</v>
      </c>
    </row>
    <row r="96" spans="1:5" x14ac:dyDescent="0.3">
      <c r="A96" s="28"/>
      <c r="B96" s="194"/>
      <c r="C96" s="52"/>
      <c r="D96" s="175"/>
      <c r="E96" s="218"/>
    </row>
    <row r="97" spans="1:5" x14ac:dyDescent="0.3">
      <c r="A97" s="28"/>
      <c r="B97" s="197" t="s">
        <v>56</v>
      </c>
      <c r="C97" s="45"/>
      <c r="D97" s="175"/>
      <c r="E97" s="218"/>
    </row>
    <row r="98" spans="1:5" x14ac:dyDescent="0.3">
      <c r="A98" s="28">
        <v>5.0999999999999996</v>
      </c>
      <c r="B98" s="191" t="s">
        <v>57</v>
      </c>
      <c r="C98" s="45">
        <v>10.607871456</v>
      </c>
      <c r="D98" s="175"/>
      <c r="E98" s="217">
        <v>11.127657157343998</v>
      </c>
    </row>
    <row r="99" spans="1:5" x14ac:dyDescent="0.3">
      <c r="A99" s="28">
        <v>5.2</v>
      </c>
      <c r="B99" s="191" t="s">
        <v>58</v>
      </c>
      <c r="C99" s="45">
        <v>7.0719143039999999</v>
      </c>
      <c r="D99" s="175"/>
      <c r="E99" s="217">
        <v>7.4184381048959995</v>
      </c>
    </row>
    <row r="100" spans="1:5" x14ac:dyDescent="0.3">
      <c r="A100" s="28"/>
      <c r="B100" s="191"/>
      <c r="C100" s="45"/>
      <c r="D100" s="175"/>
      <c r="E100" s="218"/>
    </row>
    <row r="101" spans="1:5" x14ac:dyDescent="0.3">
      <c r="A101" s="28"/>
      <c r="B101" s="197" t="s">
        <v>59</v>
      </c>
      <c r="C101" s="45"/>
      <c r="D101" s="175"/>
      <c r="E101" s="218"/>
    </row>
    <row r="102" spans="1:5" x14ac:dyDescent="0.3">
      <c r="A102" s="28">
        <v>5.3</v>
      </c>
      <c r="B102" s="191" t="s">
        <v>60</v>
      </c>
      <c r="C102" s="45">
        <v>18.858438144000001</v>
      </c>
      <c r="D102" s="175"/>
      <c r="E102" s="217">
        <v>19.782501613055999</v>
      </c>
    </row>
    <row r="103" spans="1:5" x14ac:dyDescent="0.3">
      <c r="A103" s="28"/>
      <c r="B103" s="191"/>
      <c r="C103" s="45"/>
      <c r="D103" s="175"/>
      <c r="E103" s="218"/>
    </row>
    <row r="104" spans="1:5" x14ac:dyDescent="0.3">
      <c r="A104" s="46"/>
      <c r="B104" s="197" t="s">
        <v>61</v>
      </c>
      <c r="C104" s="45"/>
      <c r="D104" s="175"/>
      <c r="E104" s="218"/>
    </row>
    <row r="105" spans="1:5" x14ac:dyDescent="0.3">
      <c r="A105" s="28">
        <v>5.4</v>
      </c>
      <c r="B105" s="191" t="s">
        <v>60</v>
      </c>
      <c r="C105" s="45">
        <v>41.252833440000003</v>
      </c>
      <c r="D105" s="175"/>
      <c r="E105" s="217">
        <v>43.274222278560003</v>
      </c>
    </row>
    <row r="106" spans="1:5" x14ac:dyDescent="0.3">
      <c r="A106" s="28">
        <v>5.5</v>
      </c>
      <c r="B106" s="192" t="s">
        <v>62</v>
      </c>
      <c r="C106" s="45">
        <v>22.394395296000003</v>
      </c>
      <c r="D106" s="175"/>
      <c r="E106" s="217">
        <v>23.491720665504001</v>
      </c>
    </row>
    <row r="107" spans="1:5" x14ac:dyDescent="0.3">
      <c r="A107" s="28"/>
      <c r="B107" s="189" t="s">
        <v>39</v>
      </c>
      <c r="C107" s="45"/>
      <c r="D107" s="175"/>
      <c r="E107" s="218"/>
    </row>
    <row r="108" spans="1:5" x14ac:dyDescent="0.3">
      <c r="A108" s="28"/>
      <c r="B108" s="188"/>
      <c r="C108" s="45"/>
      <c r="D108" s="175"/>
      <c r="E108" s="218"/>
    </row>
    <row r="109" spans="1:5" x14ac:dyDescent="0.3">
      <c r="A109" s="46">
        <v>6</v>
      </c>
      <c r="B109" s="194" t="s">
        <v>63</v>
      </c>
      <c r="C109" s="52" t="s">
        <v>10</v>
      </c>
      <c r="D109" s="175"/>
      <c r="E109" s="213" t="s">
        <v>169</v>
      </c>
    </row>
    <row r="110" spans="1:5" x14ac:dyDescent="0.3">
      <c r="A110" s="28"/>
      <c r="B110" s="194"/>
      <c r="C110" s="52"/>
      <c r="D110" s="175"/>
      <c r="E110" s="218"/>
    </row>
    <row r="111" spans="1:5" x14ac:dyDescent="0.3">
      <c r="A111" s="28">
        <v>6.1</v>
      </c>
      <c r="B111" s="191" t="s">
        <v>64</v>
      </c>
      <c r="C111" s="45">
        <v>3754.0078430399999</v>
      </c>
      <c r="D111" s="175"/>
      <c r="E111" s="217">
        <v>3937.9542273489596</v>
      </c>
    </row>
    <row r="112" spans="1:5" x14ac:dyDescent="0.3">
      <c r="A112" s="28">
        <v>6.2</v>
      </c>
      <c r="B112" s="192" t="s">
        <v>65</v>
      </c>
      <c r="C112" s="45">
        <v>3119.8928604480006</v>
      </c>
      <c r="D112" s="175"/>
      <c r="E112" s="217">
        <v>3272.7676106099525</v>
      </c>
    </row>
    <row r="113" spans="1:5" x14ac:dyDescent="0.3">
      <c r="A113" s="28">
        <v>6.3</v>
      </c>
      <c r="B113" s="191" t="s">
        <v>66</v>
      </c>
      <c r="C113" s="45">
        <v>4201.8957489600007</v>
      </c>
      <c r="D113" s="175"/>
      <c r="E113" s="217">
        <v>4407.7886406590405</v>
      </c>
    </row>
    <row r="114" spans="1:5" x14ac:dyDescent="0.3">
      <c r="A114" s="28">
        <v>6.4</v>
      </c>
      <c r="B114" s="191" t="s">
        <v>67</v>
      </c>
      <c r="C114" s="45">
        <v>4200.7170965759997</v>
      </c>
      <c r="D114" s="175"/>
      <c r="E114" s="217">
        <v>4406.552234308223</v>
      </c>
    </row>
    <row r="115" spans="1:5" x14ac:dyDescent="0.3">
      <c r="A115" s="28">
        <v>6.5</v>
      </c>
      <c r="B115" s="191" t="s">
        <v>68</v>
      </c>
      <c r="C115" s="45">
        <v>4200.7170965759997</v>
      </c>
      <c r="D115" s="175"/>
      <c r="E115" s="217">
        <v>4406.552234308223</v>
      </c>
    </row>
    <row r="116" spans="1:5" x14ac:dyDescent="0.3">
      <c r="A116" s="28">
        <v>6.6</v>
      </c>
      <c r="B116" s="191" t="s">
        <v>69</v>
      </c>
      <c r="C116" s="45">
        <v>1096.1467171200002</v>
      </c>
      <c r="D116" s="175"/>
      <c r="E116" s="217">
        <v>1149.8579062588801</v>
      </c>
    </row>
    <row r="117" spans="1:5" x14ac:dyDescent="0.3">
      <c r="A117" s="28">
        <v>6.7</v>
      </c>
      <c r="B117" s="191" t="s">
        <v>70</v>
      </c>
      <c r="C117" s="45">
        <v>94.899999999999991</v>
      </c>
      <c r="D117" s="175"/>
      <c r="E117" s="217">
        <v>99.550099999999986</v>
      </c>
    </row>
    <row r="118" spans="1:5" x14ac:dyDescent="0.3">
      <c r="A118" s="28">
        <v>6.8</v>
      </c>
      <c r="B118" s="191" t="s">
        <v>71</v>
      </c>
      <c r="C118" s="45">
        <v>1096.1467171200002</v>
      </c>
      <c r="D118" s="175"/>
      <c r="E118" s="217">
        <v>1149.8579062588801</v>
      </c>
    </row>
    <row r="119" spans="1:5" x14ac:dyDescent="0.3">
      <c r="A119" s="28"/>
      <c r="B119" s="191"/>
      <c r="C119" s="45"/>
      <c r="D119" s="175"/>
      <c r="E119" s="218"/>
    </row>
    <row r="120" spans="1:5" x14ac:dyDescent="0.3">
      <c r="A120" s="28"/>
      <c r="B120" s="197" t="s">
        <v>72</v>
      </c>
      <c r="C120" s="45"/>
      <c r="D120" s="175"/>
      <c r="E120" s="218"/>
    </row>
    <row r="121" spans="1:5" x14ac:dyDescent="0.3">
      <c r="A121" s="28">
        <v>6.9</v>
      </c>
      <c r="B121" s="192" t="s">
        <v>73</v>
      </c>
      <c r="C121" s="45">
        <v>2798.1207596159998</v>
      </c>
      <c r="D121" s="175"/>
      <c r="E121" s="217">
        <v>2935.2286768371837</v>
      </c>
    </row>
    <row r="122" spans="1:5" x14ac:dyDescent="0.3">
      <c r="A122" s="117">
        <v>6.1</v>
      </c>
      <c r="B122" s="192" t="s">
        <v>74</v>
      </c>
      <c r="C122" s="45">
        <v>2358.4834203840005</v>
      </c>
      <c r="D122" s="175"/>
      <c r="E122" s="217">
        <v>2474.0491079828162</v>
      </c>
    </row>
    <row r="123" spans="1:5" x14ac:dyDescent="0.3">
      <c r="A123" s="117">
        <v>6.11</v>
      </c>
      <c r="B123" s="192" t="s">
        <v>75</v>
      </c>
      <c r="C123" s="45">
        <v>1082.0028885120003</v>
      </c>
      <c r="D123" s="175"/>
      <c r="E123" s="217">
        <v>1135.0210300490883</v>
      </c>
    </row>
    <row r="124" spans="1:5" x14ac:dyDescent="0.3">
      <c r="A124" s="117">
        <v>6.12</v>
      </c>
      <c r="B124" s="192" t="s">
        <v>76</v>
      </c>
      <c r="C124" s="45">
        <v>199.19225289600001</v>
      </c>
      <c r="D124" s="175"/>
      <c r="E124" s="217">
        <v>208.95267328790399</v>
      </c>
    </row>
    <row r="125" spans="1:5" x14ac:dyDescent="0.3">
      <c r="A125" s="117">
        <v>6.13</v>
      </c>
      <c r="B125" s="191" t="s">
        <v>77</v>
      </c>
      <c r="C125" s="45">
        <v>1172.7591220800002</v>
      </c>
      <c r="D125" s="178"/>
      <c r="E125" s="217">
        <v>1230.2243190619201</v>
      </c>
    </row>
    <row r="126" spans="1:5" s="137" customFormat="1" x14ac:dyDescent="0.3">
      <c r="A126" s="46"/>
      <c r="B126" s="189" t="s">
        <v>39</v>
      </c>
      <c r="C126" s="45"/>
      <c r="D126" s="175"/>
      <c r="E126" s="221"/>
    </row>
    <row r="127" spans="1:5" x14ac:dyDescent="0.3">
      <c r="A127" s="46"/>
      <c r="B127" s="189"/>
      <c r="C127" s="45"/>
      <c r="D127" s="175"/>
      <c r="E127" s="218"/>
    </row>
    <row r="128" spans="1:5" x14ac:dyDescent="0.3">
      <c r="A128" s="138">
        <v>7</v>
      </c>
      <c r="B128" s="201" t="s">
        <v>78</v>
      </c>
      <c r="C128" s="140" t="s">
        <v>10</v>
      </c>
      <c r="D128" s="179"/>
      <c r="E128" s="213" t="s">
        <v>169</v>
      </c>
    </row>
    <row r="129" spans="1:5" x14ac:dyDescent="0.3">
      <c r="A129" s="142"/>
      <c r="B129" s="201"/>
      <c r="C129" s="140"/>
      <c r="D129" s="179"/>
      <c r="E129" s="222"/>
    </row>
    <row r="130" spans="1:5" x14ac:dyDescent="0.3">
      <c r="A130" s="142" t="s">
        <v>79</v>
      </c>
      <c r="B130" s="202" t="s">
        <v>80</v>
      </c>
      <c r="C130" s="45"/>
      <c r="D130" s="179"/>
      <c r="E130" s="222"/>
    </row>
    <row r="131" spans="1:5" x14ac:dyDescent="0.3">
      <c r="A131" s="143"/>
      <c r="B131" s="203" t="s">
        <v>81</v>
      </c>
      <c r="C131" s="45"/>
      <c r="D131" s="179"/>
      <c r="E131" s="222"/>
    </row>
    <row r="132" spans="1:5" x14ac:dyDescent="0.3">
      <c r="A132" s="143"/>
      <c r="B132" s="203" t="s">
        <v>82</v>
      </c>
      <c r="C132" s="45"/>
      <c r="D132" s="179"/>
      <c r="E132" s="222"/>
    </row>
    <row r="133" spans="1:5" x14ac:dyDescent="0.3">
      <c r="A133" s="142">
        <v>7.1</v>
      </c>
      <c r="B133" s="204" t="s">
        <v>83</v>
      </c>
      <c r="C133" s="148">
        <v>3237</v>
      </c>
      <c r="D133" s="179"/>
      <c r="E133" s="217">
        <v>3395.6129999999998</v>
      </c>
    </row>
    <row r="134" spans="1:5" x14ac:dyDescent="0.3">
      <c r="A134" s="142">
        <v>7.2</v>
      </c>
      <c r="B134" s="204" t="s">
        <v>84</v>
      </c>
      <c r="C134" s="148">
        <v>5193</v>
      </c>
      <c r="D134" s="179"/>
      <c r="E134" s="217">
        <v>5447.4569999999994</v>
      </c>
    </row>
    <row r="135" spans="1:5" x14ac:dyDescent="0.3">
      <c r="A135" s="142">
        <v>7.3</v>
      </c>
      <c r="B135" s="204" t="s">
        <v>86</v>
      </c>
      <c r="C135" s="148">
        <v>9388</v>
      </c>
      <c r="D135" s="179"/>
      <c r="E135" s="217">
        <v>9848.0119999999988</v>
      </c>
    </row>
    <row r="136" spans="1:5" x14ac:dyDescent="0.3">
      <c r="A136" s="142">
        <v>7.4</v>
      </c>
      <c r="B136" s="204" t="s">
        <v>87</v>
      </c>
      <c r="C136" s="148">
        <v>12182</v>
      </c>
      <c r="D136" s="179"/>
      <c r="E136" s="217">
        <v>12778.918</v>
      </c>
    </row>
    <row r="137" spans="1:5" x14ac:dyDescent="0.3">
      <c r="A137" s="142">
        <v>7.5</v>
      </c>
      <c r="B137" s="204" t="s">
        <v>88</v>
      </c>
      <c r="C137" s="148">
        <v>16905</v>
      </c>
      <c r="D137" s="179"/>
      <c r="E137" s="217">
        <v>17733.344999999998</v>
      </c>
    </row>
    <row r="138" spans="1:5" x14ac:dyDescent="0.3">
      <c r="A138" s="149"/>
      <c r="B138" s="188"/>
      <c r="C138" s="45"/>
      <c r="D138" s="179"/>
      <c r="E138" s="222"/>
    </row>
    <row r="139" spans="1:5" x14ac:dyDescent="0.3">
      <c r="A139" s="143"/>
      <c r="B139" s="203" t="s">
        <v>90</v>
      </c>
      <c r="C139" s="45"/>
      <c r="D139" s="179"/>
      <c r="E139" s="222"/>
    </row>
    <row r="140" spans="1:5" x14ac:dyDescent="0.3">
      <c r="A140" s="142">
        <v>7.6</v>
      </c>
      <c r="B140" s="192" t="s">
        <v>91</v>
      </c>
      <c r="C140" s="148">
        <v>2521</v>
      </c>
      <c r="D140" s="179"/>
      <c r="E140" s="217">
        <v>2644.529</v>
      </c>
    </row>
    <row r="141" spans="1:5" x14ac:dyDescent="0.3">
      <c r="A141" s="149">
        <v>7.7</v>
      </c>
      <c r="B141" s="188" t="s">
        <v>93</v>
      </c>
      <c r="C141" s="45">
        <v>139</v>
      </c>
      <c r="D141" s="179"/>
      <c r="E141" s="217">
        <v>145.81099999999998</v>
      </c>
    </row>
    <row r="142" spans="1:5" x14ac:dyDescent="0.3">
      <c r="A142" s="149">
        <v>7.8</v>
      </c>
      <c r="B142" s="188" t="s">
        <v>94</v>
      </c>
      <c r="C142" s="45">
        <v>12649</v>
      </c>
      <c r="D142" s="180"/>
      <c r="E142" s="217">
        <v>13268.800999999999</v>
      </c>
    </row>
    <row r="143" spans="1:5" s="106" customFormat="1" x14ac:dyDescent="0.3">
      <c r="A143" s="149">
        <v>7.9</v>
      </c>
      <c r="B143" s="192" t="s">
        <v>96</v>
      </c>
      <c r="C143" s="148">
        <v>416</v>
      </c>
      <c r="D143" s="179"/>
      <c r="E143" s="217">
        <v>436.38399999999996</v>
      </c>
    </row>
    <row r="144" spans="1:5" x14ac:dyDescent="0.3">
      <c r="A144" s="149"/>
      <c r="B144" s="192"/>
      <c r="C144" s="148"/>
      <c r="D144" s="179"/>
      <c r="E144" s="222"/>
    </row>
    <row r="145" spans="1:5" x14ac:dyDescent="0.3">
      <c r="A145" s="149"/>
      <c r="B145" s="187" t="s">
        <v>97</v>
      </c>
      <c r="C145" s="45"/>
      <c r="D145" s="181"/>
      <c r="E145" s="223"/>
    </row>
    <row r="146" spans="1:5" x14ac:dyDescent="0.3">
      <c r="A146" s="153">
        <v>7.1</v>
      </c>
      <c r="B146" s="188" t="s">
        <v>98</v>
      </c>
      <c r="C146" s="45"/>
      <c r="D146" s="181"/>
      <c r="E146" s="223"/>
    </row>
    <row r="147" spans="1:5" s="106" customFormat="1" x14ac:dyDescent="0.3">
      <c r="A147" s="149">
        <v>7.11</v>
      </c>
      <c r="B147" s="188" t="s">
        <v>100</v>
      </c>
      <c r="C147" s="45"/>
      <c r="D147" s="181"/>
      <c r="E147" s="223"/>
    </row>
    <row r="148" spans="1:5" s="106" customFormat="1" x14ac:dyDescent="0.3">
      <c r="A148" s="149"/>
      <c r="B148" s="188"/>
      <c r="C148" s="140" t="s">
        <v>10</v>
      </c>
      <c r="D148" s="179"/>
      <c r="E148" s="213" t="s">
        <v>169</v>
      </c>
    </row>
    <row r="149" spans="1:5" x14ac:dyDescent="0.3">
      <c r="A149" s="149" t="s">
        <v>79</v>
      </c>
      <c r="B149" s="187" t="s">
        <v>102</v>
      </c>
      <c r="C149" s="45"/>
      <c r="D149" s="181"/>
      <c r="E149" s="223"/>
    </row>
    <row r="150" spans="1:5" x14ac:dyDescent="0.3">
      <c r="A150" s="149">
        <v>7.12</v>
      </c>
      <c r="B150" s="188" t="s">
        <v>103</v>
      </c>
      <c r="C150" s="45">
        <v>1593</v>
      </c>
      <c r="D150" s="181"/>
      <c r="E150" s="217">
        <v>1671.0569999999998</v>
      </c>
    </row>
    <row r="151" spans="1:5" s="106" customFormat="1" x14ac:dyDescent="0.3">
      <c r="A151" s="149" t="s">
        <v>79</v>
      </c>
      <c r="B151" s="188"/>
      <c r="C151" s="45"/>
      <c r="D151" s="181"/>
      <c r="E151" s="223"/>
    </row>
    <row r="152" spans="1:5" ht="27.6" x14ac:dyDescent="0.3">
      <c r="A152" s="154"/>
      <c r="B152" s="187" t="s">
        <v>105</v>
      </c>
      <c r="C152" s="45"/>
      <c r="D152" s="181"/>
      <c r="E152" s="223"/>
    </row>
    <row r="153" spans="1:5" x14ac:dyDescent="0.3">
      <c r="A153" s="155">
        <v>7.13</v>
      </c>
      <c r="B153" s="188" t="s">
        <v>106</v>
      </c>
      <c r="C153" s="45">
        <v>2237</v>
      </c>
      <c r="D153" s="181"/>
      <c r="E153" s="217">
        <v>2346.6129999999998</v>
      </c>
    </row>
    <row r="154" spans="1:5" s="106" customFormat="1" x14ac:dyDescent="0.3">
      <c r="A154" s="154"/>
      <c r="B154" s="188"/>
      <c r="C154" s="45"/>
      <c r="D154" s="181"/>
      <c r="E154" s="223"/>
    </row>
    <row r="155" spans="1:5" x14ac:dyDescent="0.3">
      <c r="A155" s="154" t="s">
        <v>108</v>
      </c>
      <c r="B155" s="187" t="s">
        <v>109</v>
      </c>
      <c r="C155" s="45"/>
      <c r="D155" s="181"/>
      <c r="E155" s="223"/>
    </row>
    <row r="156" spans="1:5" s="106" customFormat="1" x14ac:dyDescent="0.3">
      <c r="A156" s="155">
        <v>7.14</v>
      </c>
      <c r="B156" s="188" t="s">
        <v>110</v>
      </c>
      <c r="C156" s="45">
        <v>1755</v>
      </c>
      <c r="D156" s="181"/>
      <c r="E156" s="217">
        <v>1840.9949999999999</v>
      </c>
    </row>
    <row r="157" spans="1:5" s="106" customFormat="1" x14ac:dyDescent="0.3">
      <c r="A157" s="154"/>
      <c r="B157" s="188"/>
      <c r="C157" s="45"/>
      <c r="D157" s="181"/>
      <c r="E157" s="223"/>
    </row>
    <row r="158" spans="1:5" x14ac:dyDescent="0.3">
      <c r="A158" s="154" t="s">
        <v>108</v>
      </c>
      <c r="B158" s="187" t="s">
        <v>112</v>
      </c>
      <c r="C158" s="45"/>
      <c r="D158" s="181"/>
      <c r="E158" s="223"/>
    </row>
    <row r="159" spans="1:5" x14ac:dyDescent="0.3">
      <c r="A159" s="149">
        <v>7.15</v>
      </c>
      <c r="B159" s="188" t="s">
        <v>113</v>
      </c>
      <c r="C159" s="45">
        <v>531</v>
      </c>
      <c r="D159" s="181"/>
      <c r="E159" s="217">
        <v>557.01900000000001</v>
      </c>
    </row>
    <row r="160" spans="1:5" s="106" customFormat="1" x14ac:dyDescent="0.3">
      <c r="A160" s="154"/>
      <c r="B160" s="188"/>
      <c r="C160" s="45"/>
      <c r="D160" s="181"/>
      <c r="E160" s="223"/>
    </row>
    <row r="161" spans="1:5" x14ac:dyDescent="0.3">
      <c r="A161" s="154" t="s">
        <v>79</v>
      </c>
      <c r="B161" s="187" t="s">
        <v>114</v>
      </c>
      <c r="C161" s="45"/>
      <c r="D161" s="181"/>
      <c r="E161" s="223"/>
    </row>
    <row r="162" spans="1:5" x14ac:dyDescent="0.3">
      <c r="A162" s="155">
        <v>7.16</v>
      </c>
      <c r="B162" s="188" t="s">
        <v>103</v>
      </c>
      <c r="C162" s="45">
        <v>5092</v>
      </c>
      <c r="D162" s="181"/>
      <c r="E162" s="217">
        <v>5341.5079999999998</v>
      </c>
    </row>
    <row r="163" spans="1:5" s="106" customFormat="1" x14ac:dyDescent="0.3">
      <c r="A163" s="154"/>
      <c r="B163" s="188"/>
      <c r="C163" s="45"/>
      <c r="D163" s="181"/>
      <c r="E163" s="223"/>
    </row>
    <row r="164" spans="1:5" x14ac:dyDescent="0.3">
      <c r="A164" s="154" t="s">
        <v>108</v>
      </c>
      <c r="B164" s="202" t="s">
        <v>116</v>
      </c>
      <c r="C164" s="45"/>
      <c r="D164" s="181"/>
      <c r="E164" s="223"/>
    </row>
    <row r="165" spans="1:5" x14ac:dyDescent="0.3">
      <c r="A165" s="154"/>
      <c r="B165" s="192" t="s">
        <v>117</v>
      </c>
      <c r="C165" s="45"/>
      <c r="D165" s="181"/>
      <c r="E165" s="223"/>
    </row>
    <row r="166" spans="1:5" x14ac:dyDescent="0.3">
      <c r="A166" s="154"/>
      <c r="B166" s="192" t="s">
        <v>82</v>
      </c>
      <c r="C166" s="45"/>
      <c r="D166" s="181"/>
      <c r="E166" s="223"/>
    </row>
    <row r="167" spans="1:5" x14ac:dyDescent="0.3">
      <c r="A167" s="149">
        <v>7.17</v>
      </c>
      <c r="B167" s="192" t="s">
        <v>83</v>
      </c>
      <c r="C167" s="148">
        <v>2237</v>
      </c>
      <c r="D167" s="181"/>
      <c r="E167" s="217">
        <v>2346.6129999999998</v>
      </c>
    </row>
    <row r="168" spans="1:5" x14ac:dyDescent="0.3">
      <c r="A168" s="149">
        <v>7.18</v>
      </c>
      <c r="B168" s="192" t="s">
        <v>84</v>
      </c>
      <c r="C168" s="148">
        <v>4193</v>
      </c>
      <c r="D168" s="181"/>
      <c r="E168" s="217">
        <v>4398.4569999999994</v>
      </c>
    </row>
    <row r="169" spans="1:5" x14ac:dyDescent="0.3">
      <c r="A169" s="149">
        <v>7.19</v>
      </c>
      <c r="B169" s="192" t="s">
        <v>86</v>
      </c>
      <c r="C169" s="148">
        <v>8388</v>
      </c>
      <c r="D169" s="181"/>
      <c r="E169" s="217">
        <v>8799.0119999999988</v>
      </c>
    </row>
    <row r="170" spans="1:5" x14ac:dyDescent="0.3">
      <c r="A170" s="153">
        <v>7.2</v>
      </c>
      <c r="B170" s="192" t="s">
        <v>121</v>
      </c>
      <c r="C170" s="148">
        <v>11588</v>
      </c>
      <c r="D170" s="181"/>
      <c r="E170" s="217">
        <v>12155.812</v>
      </c>
    </row>
    <row r="171" spans="1:5" x14ac:dyDescent="0.3">
      <c r="A171" s="149">
        <v>7.21</v>
      </c>
      <c r="B171" s="192" t="s">
        <v>88</v>
      </c>
      <c r="C171" s="148">
        <v>16905</v>
      </c>
      <c r="D171" s="181"/>
      <c r="E171" s="217">
        <v>17733.344999999998</v>
      </c>
    </row>
    <row r="172" spans="1:5" x14ac:dyDescent="0.3">
      <c r="A172" s="149"/>
      <c r="B172" s="192"/>
      <c r="C172" s="148"/>
      <c r="D172" s="181"/>
      <c r="E172" s="217"/>
    </row>
    <row r="173" spans="1:5" x14ac:dyDescent="0.3">
      <c r="A173" s="149"/>
      <c r="B173" s="188"/>
      <c r="C173" s="140" t="s">
        <v>10</v>
      </c>
      <c r="D173" s="179"/>
      <c r="E173" s="213" t="s">
        <v>169</v>
      </c>
    </row>
    <row r="174" spans="1:5" x14ac:dyDescent="0.3">
      <c r="A174" s="149"/>
      <c r="B174" s="190" t="s">
        <v>90</v>
      </c>
      <c r="C174" s="45"/>
      <c r="D174" s="181"/>
      <c r="E174" s="223"/>
    </row>
    <row r="175" spans="1:5" x14ac:dyDescent="0.3">
      <c r="A175" s="149">
        <v>7.22</v>
      </c>
      <c r="B175" s="192" t="s">
        <v>91</v>
      </c>
      <c r="C175" s="148">
        <v>1919.9</v>
      </c>
      <c r="D175" s="181"/>
      <c r="E175" s="217">
        <v>2013.9750999999999</v>
      </c>
    </row>
    <row r="176" spans="1:5" x14ac:dyDescent="0.3">
      <c r="A176" s="149">
        <v>7.23</v>
      </c>
      <c r="B176" s="188" t="s">
        <v>124</v>
      </c>
      <c r="C176" s="45">
        <v>139</v>
      </c>
      <c r="D176" s="181"/>
      <c r="E176" s="217">
        <v>145.81099999999998</v>
      </c>
    </row>
    <row r="177" spans="1:5" s="106" customFormat="1" x14ac:dyDescent="0.3">
      <c r="A177" s="149">
        <v>7.24</v>
      </c>
      <c r="B177" s="188" t="s">
        <v>94</v>
      </c>
      <c r="C177" s="45">
        <v>12649</v>
      </c>
      <c r="D177" s="181"/>
      <c r="E177" s="217">
        <v>13268.800999999999</v>
      </c>
    </row>
    <row r="178" spans="1:5" s="106" customFormat="1" x14ac:dyDescent="0.3">
      <c r="A178" s="149">
        <v>7.25</v>
      </c>
      <c r="B178" s="192" t="s">
        <v>96</v>
      </c>
      <c r="C178" s="148">
        <v>416</v>
      </c>
      <c r="D178" s="181"/>
      <c r="E178" s="217">
        <v>436.38399999999996</v>
      </c>
    </row>
    <row r="179" spans="1:5" x14ac:dyDescent="0.3">
      <c r="A179" s="149"/>
      <c r="B179" s="188"/>
      <c r="C179" s="45"/>
      <c r="D179" s="181"/>
      <c r="E179" s="223"/>
    </row>
    <row r="180" spans="1:5" x14ac:dyDescent="0.3">
      <c r="A180" s="149"/>
      <c r="B180" s="187" t="s">
        <v>97</v>
      </c>
      <c r="C180" s="45"/>
      <c r="D180" s="181"/>
      <c r="E180" s="223"/>
    </row>
    <row r="181" spans="1:5" x14ac:dyDescent="0.3">
      <c r="A181" s="149">
        <v>7.26</v>
      </c>
      <c r="B181" s="188" t="s">
        <v>125</v>
      </c>
      <c r="C181" s="45"/>
      <c r="D181" s="181"/>
      <c r="E181" s="223"/>
    </row>
    <row r="182" spans="1:5" s="106" customFormat="1" x14ac:dyDescent="0.3">
      <c r="A182" s="149">
        <v>7.27</v>
      </c>
      <c r="B182" s="188" t="s">
        <v>126</v>
      </c>
      <c r="C182" s="45"/>
      <c r="D182" s="181"/>
      <c r="E182" s="223"/>
    </row>
    <row r="183" spans="1:5" s="106" customFormat="1" x14ac:dyDescent="0.3">
      <c r="A183" s="149"/>
      <c r="B183" s="188"/>
      <c r="C183" s="45"/>
      <c r="D183" s="181"/>
      <c r="E183" s="223"/>
    </row>
    <row r="184" spans="1:5" x14ac:dyDescent="0.3">
      <c r="A184" s="149"/>
      <c r="B184" s="187" t="s">
        <v>102</v>
      </c>
      <c r="C184" s="45"/>
      <c r="D184" s="181"/>
      <c r="E184" s="223"/>
    </row>
    <row r="185" spans="1:5" x14ac:dyDescent="0.3">
      <c r="A185" s="149">
        <v>7.28</v>
      </c>
      <c r="B185" s="188" t="s">
        <v>103</v>
      </c>
      <c r="C185" s="45">
        <v>1593</v>
      </c>
      <c r="D185" s="181"/>
      <c r="E185" s="217">
        <v>1671.0569999999998</v>
      </c>
    </row>
    <row r="186" spans="1:5" s="106" customFormat="1" x14ac:dyDescent="0.3">
      <c r="A186" s="149"/>
      <c r="B186" s="188"/>
      <c r="C186" s="45"/>
      <c r="D186" s="181"/>
      <c r="E186" s="223"/>
    </row>
    <row r="187" spans="1:5" ht="27.6" x14ac:dyDescent="0.3">
      <c r="A187" s="149" t="s">
        <v>79</v>
      </c>
      <c r="B187" s="187" t="s">
        <v>105</v>
      </c>
      <c r="C187" s="45"/>
      <c r="D187" s="181"/>
      <c r="E187" s="223"/>
    </row>
    <row r="188" spans="1:5" x14ac:dyDescent="0.3">
      <c r="A188" s="149">
        <v>7.29</v>
      </c>
      <c r="B188" s="188" t="s">
        <v>128</v>
      </c>
      <c r="C188" s="45">
        <v>2237</v>
      </c>
      <c r="D188" s="181"/>
      <c r="E188" s="217">
        <v>2346.6129999999998</v>
      </c>
    </row>
    <row r="189" spans="1:5" s="106" customFormat="1" x14ac:dyDescent="0.3">
      <c r="A189" s="149" t="s">
        <v>79</v>
      </c>
      <c r="B189" s="188"/>
      <c r="C189" s="45"/>
      <c r="D189" s="181"/>
      <c r="E189" s="223"/>
    </row>
    <row r="190" spans="1:5" x14ac:dyDescent="0.3">
      <c r="A190" s="154" t="s">
        <v>79</v>
      </c>
      <c r="B190" s="187" t="s">
        <v>130</v>
      </c>
      <c r="C190" s="45"/>
      <c r="D190" s="181"/>
      <c r="E190" s="223"/>
    </row>
    <row r="191" spans="1:5" s="106" customFormat="1" x14ac:dyDescent="0.3">
      <c r="A191" s="156">
        <v>7.3</v>
      </c>
      <c r="B191" s="188" t="s">
        <v>103</v>
      </c>
      <c r="C191" s="45">
        <v>1755</v>
      </c>
      <c r="D191" s="181"/>
      <c r="E191" s="217">
        <v>1840.9949999999999</v>
      </c>
    </row>
    <row r="192" spans="1:5" s="106" customFormat="1" x14ac:dyDescent="0.3">
      <c r="A192" s="154"/>
      <c r="B192" s="188"/>
      <c r="C192" s="45"/>
      <c r="D192" s="181"/>
      <c r="E192" s="223"/>
    </row>
    <row r="193" spans="1:5" x14ac:dyDescent="0.3">
      <c r="A193" s="154" t="s">
        <v>79</v>
      </c>
      <c r="B193" s="187" t="s">
        <v>132</v>
      </c>
      <c r="C193" s="45"/>
      <c r="D193" s="181"/>
      <c r="E193" s="223"/>
    </row>
    <row r="194" spans="1:5" s="106" customFormat="1" x14ac:dyDescent="0.3">
      <c r="A194" s="155">
        <v>7.31</v>
      </c>
      <c r="B194" s="188" t="s">
        <v>113</v>
      </c>
      <c r="C194" s="45">
        <v>531</v>
      </c>
      <c r="D194" s="181"/>
      <c r="E194" s="217">
        <v>557.01900000000001</v>
      </c>
    </row>
    <row r="195" spans="1:5" s="106" customFormat="1" x14ac:dyDescent="0.3">
      <c r="A195" s="154"/>
      <c r="B195" s="188"/>
      <c r="C195" s="45"/>
      <c r="D195" s="181"/>
      <c r="E195" s="223"/>
    </row>
    <row r="196" spans="1:5" x14ac:dyDescent="0.3">
      <c r="A196" s="154" t="s">
        <v>79</v>
      </c>
      <c r="B196" s="190" t="s">
        <v>133</v>
      </c>
      <c r="C196" s="45"/>
      <c r="D196" s="181"/>
      <c r="E196" s="223"/>
    </row>
    <row r="197" spans="1:5" x14ac:dyDescent="0.3">
      <c r="A197" s="155">
        <v>7.32</v>
      </c>
      <c r="B197" s="188" t="s">
        <v>103</v>
      </c>
      <c r="C197" s="45">
        <v>2237</v>
      </c>
      <c r="D197" s="181"/>
      <c r="E197" s="217">
        <v>2346.6129999999998</v>
      </c>
    </row>
    <row r="198" spans="1:5" s="106" customFormat="1" x14ac:dyDescent="0.3">
      <c r="A198" s="154"/>
      <c r="B198" s="188"/>
      <c r="C198" s="45"/>
      <c r="D198" s="181"/>
      <c r="E198" s="223"/>
    </row>
    <row r="199" spans="1:5" ht="27.6" x14ac:dyDescent="0.3">
      <c r="A199" s="28"/>
      <c r="B199" s="205" t="s">
        <v>135</v>
      </c>
      <c r="C199" s="140" t="s">
        <v>10</v>
      </c>
      <c r="D199" s="179"/>
      <c r="E199" s="213" t="s">
        <v>169</v>
      </c>
    </row>
    <row r="200" spans="1:5" x14ac:dyDescent="0.3">
      <c r="A200" s="155">
        <v>7.33</v>
      </c>
      <c r="B200" s="192" t="s">
        <v>136</v>
      </c>
      <c r="C200" s="148">
        <v>278</v>
      </c>
      <c r="D200" s="181"/>
      <c r="E200" s="217">
        <v>291.62199999999996</v>
      </c>
    </row>
    <row r="201" spans="1:5" x14ac:dyDescent="0.3">
      <c r="A201" s="149">
        <v>7.34</v>
      </c>
      <c r="B201" s="192" t="s">
        <v>137</v>
      </c>
      <c r="C201" s="148">
        <v>539</v>
      </c>
      <c r="D201" s="181"/>
      <c r="E201" s="217">
        <v>565.41099999999994</v>
      </c>
    </row>
    <row r="202" spans="1:5" x14ac:dyDescent="0.3">
      <c r="A202" s="149">
        <v>7.35</v>
      </c>
      <c r="B202" s="192" t="s">
        <v>138</v>
      </c>
      <c r="C202" s="148">
        <v>1078</v>
      </c>
      <c r="D202" s="181"/>
      <c r="E202" s="217">
        <v>1130.8219999999999</v>
      </c>
    </row>
    <row r="203" spans="1:5" x14ac:dyDescent="0.3">
      <c r="A203" s="149"/>
      <c r="B203" s="188"/>
      <c r="C203" s="45"/>
      <c r="D203" s="181"/>
      <c r="E203" s="223"/>
    </row>
    <row r="204" spans="1:5" x14ac:dyDescent="0.3">
      <c r="A204" s="149"/>
      <c r="B204" s="190" t="s">
        <v>139</v>
      </c>
      <c r="C204" s="45"/>
      <c r="D204" s="181"/>
      <c r="E204" s="223"/>
    </row>
    <row r="205" spans="1:5" x14ac:dyDescent="0.3">
      <c r="A205" s="149">
        <v>7.36</v>
      </c>
      <c r="B205" s="188" t="s">
        <v>140</v>
      </c>
      <c r="C205" s="148">
        <v>1920</v>
      </c>
      <c r="D205" s="181"/>
      <c r="E205" s="217">
        <v>2014.08</v>
      </c>
    </row>
    <row r="206" spans="1:5" x14ac:dyDescent="0.3">
      <c r="A206" s="149">
        <v>7.37</v>
      </c>
      <c r="B206" s="192" t="s">
        <v>137</v>
      </c>
      <c r="C206" s="148">
        <v>539</v>
      </c>
      <c r="D206" s="181"/>
      <c r="E206" s="217">
        <v>565.41099999999994</v>
      </c>
    </row>
    <row r="207" spans="1:5" x14ac:dyDescent="0.3">
      <c r="A207" s="149">
        <v>7.38</v>
      </c>
      <c r="B207" s="192" t="s">
        <v>138</v>
      </c>
      <c r="C207" s="148">
        <v>1078</v>
      </c>
      <c r="D207" s="181"/>
      <c r="E207" s="217">
        <v>1130.8219999999999</v>
      </c>
    </row>
    <row r="208" spans="1:5" x14ac:dyDescent="0.3">
      <c r="A208" s="149"/>
      <c r="B208" s="188"/>
      <c r="C208" s="45"/>
      <c r="D208" s="181"/>
      <c r="E208" s="223"/>
    </row>
    <row r="209" spans="1:5" x14ac:dyDescent="0.3">
      <c r="A209" s="149"/>
      <c r="B209" s="190" t="s">
        <v>141</v>
      </c>
      <c r="C209" s="45"/>
      <c r="D209" s="181"/>
      <c r="E209" s="223"/>
    </row>
    <row r="210" spans="1:5" x14ac:dyDescent="0.3">
      <c r="A210" s="149">
        <v>7.39</v>
      </c>
      <c r="B210" s="188" t="s">
        <v>142</v>
      </c>
      <c r="C210" s="45">
        <v>2100</v>
      </c>
      <c r="D210" s="181"/>
      <c r="E210" s="217">
        <v>2202.8999999999996</v>
      </c>
    </row>
    <row r="211" spans="1:5" s="106" customFormat="1" x14ac:dyDescent="0.3">
      <c r="A211" s="149"/>
      <c r="B211" s="188"/>
      <c r="C211" s="45"/>
      <c r="D211" s="181"/>
      <c r="E211" s="223"/>
    </row>
    <row r="212" spans="1:5" x14ac:dyDescent="0.3">
      <c r="A212" s="28"/>
      <c r="B212" s="187" t="s">
        <v>144</v>
      </c>
      <c r="C212" s="45"/>
      <c r="D212" s="181"/>
      <c r="E212" s="223"/>
    </row>
    <row r="213" spans="1:5" x14ac:dyDescent="0.3">
      <c r="A213" s="153">
        <v>7.4</v>
      </c>
      <c r="B213" s="188" t="s">
        <v>145</v>
      </c>
      <c r="C213" s="45">
        <v>3481</v>
      </c>
      <c r="D213" s="181"/>
      <c r="E213" s="217">
        <v>3651.569</v>
      </c>
    </row>
    <row r="214" spans="1:5" ht="27.6" x14ac:dyDescent="0.3">
      <c r="A214" s="149">
        <v>7.41</v>
      </c>
      <c r="B214" s="188" t="s">
        <v>147</v>
      </c>
      <c r="C214" s="45">
        <v>1769</v>
      </c>
      <c r="D214" s="181"/>
      <c r="E214" s="217">
        <v>1855.6809999999998</v>
      </c>
    </row>
    <row r="215" spans="1:5" s="106" customFormat="1" x14ac:dyDescent="0.3">
      <c r="A215" s="149">
        <v>7.42</v>
      </c>
      <c r="B215" s="188" t="s">
        <v>149</v>
      </c>
      <c r="C215" s="45">
        <v>257</v>
      </c>
      <c r="D215" s="181"/>
      <c r="E215" s="217">
        <v>269.59299999999996</v>
      </c>
    </row>
    <row r="216" spans="1:5" s="106" customFormat="1" x14ac:dyDescent="0.3">
      <c r="A216" s="149">
        <v>7.43</v>
      </c>
      <c r="B216" s="188" t="s">
        <v>150</v>
      </c>
      <c r="C216" s="45">
        <v>163</v>
      </c>
      <c r="D216" s="181"/>
      <c r="E216" s="217">
        <v>170.98699999999999</v>
      </c>
    </row>
    <row r="217" spans="1:5" s="106" customFormat="1" ht="41.4" x14ac:dyDescent="0.3">
      <c r="A217" s="149">
        <v>7.44</v>
      </c>
      <c r="B217" s="188" t="s">
        <v>151</v>
      </c>
      <c r="C217" s="45">
        <v>2509</v>
      </c>
      <c r="D217" s="181"/>
      <c r="E217" s="217">
        <v>2631.9409999999998</v>
      </c>
    </row>
    <row r="218" spans="1:5" s="106" customFormat="1" ht="27.6" x14ac:dyDescent="0.3">
      <c r="A218" s="155">
        <v>7.45</v>
      </c>
      <c r="B218" s="188" t="s">
        <v>152</v>
      </c>
      <c r="C218" s="45">
        <v>3481</v>
      </c>
      <c r="D218" s="181"/>
      <c r="E218" s="217">
        <v>3651.569</v>
      </c>
    </row>
    <row r="219" spans="1:5" s="106" customFormat="1" x14ac:dyDescent="0.3">
      <c r="A219" s="149">
        <v>7.46</v>
      </c>
      <c r="B219" s="192" t="s">
        <v>153</v>
      </c>
      <c r="C219" s="148">
        <v>11246</v>
      </c>
      <c r="D219" s="181"/>
      <c r="E219" s="217">
        <v>11797.054</v>
      </c>
    </row>
    <row r="220" spans="1:5" x14ac:dyDescent="0.3">
      <c r="A220" s="149">
        <v>7.47</v>
      </c>
      <c r="B220" s="192" t="s">
        <v>155</v>
      </c>
      <c r="C220" s="148">
        <v>75</v>
      </c>
      <c r="D220" s="181"/>
      <c r="E220" s="217">
        <v>78.674999999999997</v>
      </c>
    </row>
    <row r="221" spans="1:5" x14ac:dyDescent="0.3">
      <c r="A221" s="149">
        <v>7.48</v>
      </c>
      <c r="B221" s="188" t="s">
        <v>156</v>
      </c>
      <c r="C221" s="148">
        <v>132</v>
      </c>
      <c r="D221" s="181"/>
      <c r="E221" s="217">
        <v>138.46799999999999</v>
      </c>
    </row>
    <row r="222" spans="1:5" x14ac:dyDescent="0.3">
      <c r="A222" s="149">
        <v>7.49</v>
      </c>
      <c r="B222" s="192" t="s">
        <v>157</v>
      </c>
      <c r="C222" s="148">
        <v>1324</v>
      </c>
      <c r="D222" s="181"/>
      <c r="E222" s="217">
        <v>1388.876</v>
      </c>
    </row>
    <row r="223" spans="1:5" x14ac:dyDescent="0.3">
      <c r="A223" s="153"/>
      <c r="B223" s="188"/>
      <c r="C223" s="45"/>
      <c r="D223" s="181"/>
      <c r="E223" s="223"/>
    </row>
    <row r="224" spans="1:5" x14ac:dyDescent="0.3">
      <c r="A224" s="158">
        <v>8</v>
      </c>
      <c r="B224" s="189" t="s">
        <v>158</v>
      </c>
      <c r="C224" s="140" t="s">
        <v>10</v>
      </c>
      <c r="D224" s="179"/>
      <c r="E224" s="213" t="s">
        <v>169</v>
      </c>
    </row>
    <row r="225" spans="1:5" x14ac:dyDescent="0.3">
      <c r="A225" s="28">
        <v>8.1</v>
      </c>
      <c r="B225" s="192" t="s">
        <v>160</v>
      </c>
      <c r="C225" s="45">
        <v>100.18545263999999</v>
      </c>
      <c r="D225" s="181"/>
      <c r="E225" s="217">
        <v>105.09453981935998</v>
      </c>
    </row>
    <row r="226" spans="1:5" x14ac:dyDescent="0.3">
      <c r="A226" s="28">
        <v>8.1999999999999993</v>
      </c>
      <c r="B226" s="192" t="s">
        <v>161</v>
      </c>
      <c r="C226" s="45">
        <v>100.18545263999999</v>
      </c>
      <c r="D226" s="181"/>
      <c r="E226" s="217">
        <v>105.09453981935998</v>
      </c>
    </row>
    <row r="227" spans="1:5" x14ac:dyDescent="0.3">
      <c r="A227" s="28">
        <v>8.3000000000000007</v>
      </c>
      <c r="B227" s="195" t="s">
        <v>162</v>
      </c>
      <c r="C227" s="163">
        <v>200</v>
      </c>
      <c r="D227" s="181"/>
      <c r="E227" s="217">
        <v>209.79999999999998</v>
      </c>
    </row>
    <row r="228" spans="1:5" x14ac:dyDescent="0.3">
      <c r="A228" s="164">
        <v>8.4</v>
      </c>
      <c r="B228" s="195" t="s">
        <v>163</v>
      </c>
      <c r="C228" s="163">
        <v>350</v>
      </c>
      <c r="D228" s="181"/>
      <c r="E228" s="217">
        <v>367.15</v>
      </c>
    </row>
    <row r="229" spans="1:5" x14ac:dyDescent="0.3">
      <c r="A229" s="164">
        <v>8.5</v>
      </c>
      <c r="B229" s="195" t="s">
        <v>164</v>
      </c>
      <c r="C229" s="163">
        <v>500</v>
      </c>
      <c r="D229" s="181"/>
      <c r="E229" s="217">
        <v>524.5</v>
      </c>
    </row>
    <row r="230" spans="1:5" x14ac:dyDescent="0.3">
      <c r="A230" s="164">
        <v>8.6</v>
      </c>
      <c r="B230" s="195" t="s">
        <v>165</v>
      </c>
      <c r="C230" s="163">
        <v>1000</v>
      </c>
      <c r="D230" s="181"/>
      <c r="E230" s="217">
        <v>1049</v>
      </c>
    </row>
    <row r="231" spans="1:5" x14ac:dyDescent="0.3">
      <c r="A231" s="164"/>
      <c r="B231" s="195"/>
      <c r="C231" s="163"/>
      <c r="D231" s="152"/>
      <c r="E231" s="224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 sizeWithCells="1">
              <from>
                <xdr:col>1</xdr:col>
                <xdr:colOff>2118360</xdr:colOff>
                <xdr:row>1</xdr:row>
                <xdr:rowOff>0</xdr:rowOff>
              </from>
              <to>
                <xdr:col>2</xdr:col>
                <xdr:colOff>0</xdr:colOff>
                <xdr:row>16</xdr:row>
                <xdr:rowOff>0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BDE5D-3367-42DB-8D36-4045E03BDDB1}">
  <dimension ref="A1:J217"/>
  <sheetViews>
    <sheetView tabSelected="1" topLeftCell="A36" zoomScale="110" zoomScaleNormal="110" workbookViewId="0">
      <selection activeCell="E47" sqref="E47"/>
    </sheetView>
  </sheetViews>
  <sheetFormatPr defaultRowHeight="14.4" x14ac:dyDescent="0.3"/>
  <cols>
    <col min="1" max="1" width="8.88671875" style="164" customWidth="1"/>
    <col min="2" max="2" width="58.6640625" style="195" customWidth="1"/>
    <col min="3" max="3" width="13.5546875" style="141" customWidth="1"/>
    <col min="4" max="4" width="10.5546875" style="230" customWidth="1"/>
    <col min="5" max="5" width="10.109375" style="229" customWidth="1"/>
    <col min="6" max="6" width="7.5546875" style="141" customWidth="1"/>
    <col min="7" max="7" width="11.109375" style="141" bestFit="1" customWidth="1"/>
    <col min="8" max="8" width="14.6640625" customWidth="1"/>
  </cols>
  <sheetData>
    <row r="1" spans="1:8" x14ac:dyDescent="0.3">
      <c r="A1" s="10"/>
      <c r="B1" s="184"/>
      <c r="C1" s="12"/>
    </row>
    <row r="2" spans="1:8" x14ac:dyDescent="0.3">
      <c r="A2" s="10"/>
      <c r="B2" s="184"/>
      <c r="C2" s="12"/>
    </row>
    <row r="3" spans="1:8" x14ac:dyDescent="0.3">
      <c r="A3" s="10"/>
      <c r="B3" s="184"/>
      <c r="C3" s="12"/>
    </row>
    <row r="4" spans="1:8" x14ac:dyDescent="0.3">
      <c r="A4" s="10"/>
      <c r="B4" s="184"/>
      <c r="C4" s="12"/>
    </row>
    <row r="5" spans="1:8" x14ac:dyDescent="0.3">
      <c r="A5" s="10"/>
      <c r="B5" s="184"/>
      <c r="C5" s="12"/>
    </row>
    <row r="6" spans="1:8" x14ac:dyDescent="0.3">
      <c r="A6" s="10"/>
      <c r="B6" s="184"/>
      <c r="C6" s="12"/>
    </row>
    <row r="7" spans="1:8" x14ac:dyDescent="0.3">
      <c r="A7" s="10"/>
      <c r="B7" s="184"/>
      <c r="C7" s="12"/>
    </row>
    <row r="8" spans="1:8" x14ac:dyDescent="0.3">
      <c r="A8" s="10"/>
      <c r="B8" s="184"/>
      <c r="C8" s="12"/>
    </row>
    <row r="9" spans="1:8" x14ac:dyDescent="0.3">
      <c r="A9" s="10"/>
      <c r="B9" s="184"/>
      <c r="C9" s="12"/>
    </row>
    <row r="10" spans="1:8" ht="18" x14ac:dyDescent="0.35">
      <c r="A10" s="316"/>
      <c r="B10" s="315" t="s">
        <v>171</v>
      </c>
      <c r="C10" s="317"/>
      <c r="F10" s="230"/>
      <c r="G10" s="230"/>
    </row>
    <row r="11" spans="1:8" ht="15" thickBot="1" x14ac:dyDescent="0.35">
      <c r="A11" s="18"/>
      <c r="B11" s="26"/>
      <c r="C11" s="12"/>
    </row>
    <row r="12" spans="1:8" s="310" customFormat="1" ht="30" customHeight="1" x14ac:dyDescent="0.3">
      <c r="A12" s="325" t="s">
        <v>1</v>
      </c>
      <c r="B12" s="326"/>
      <c r="C12" s="326"/>
      <c r="D12" s="326"/>
      <c r="E12" s="326"/>
      <c r="F12" s="326"/>
      <c r="G12" s="327"/>
    </row>
    <row r="13" spans="1:8" s="310" customFormat="1" ht="30" customHeight="1" x14ac:dyDescent="0.3">
      <c r="A13" s="311"/>
      <c r="B13" s="312"/>
      <c r="C13" s="312"/>
      <c r="D13" s="312"/>
      <c r="E13" s="312"/>
      <c r="F13" s="312"/>
      <c r="G13" s="313"/>
    </row>
    <row r="14" spans="1:8" ht="24" customHeight="1" x14ac:dyDescent="0.3">
      <c r="A14" s="328" t="s">
        <v>183</v>
      </c>
      <c r="B14" s="329"/>
      <c r="C14" s="329"/>
      <c r="D14" s="329"/>
      <c r="E14" s="329"/>
      <c r="F14" s="329"/>
      <c r="G14" s="330"/>
    </row>
    <row r="15" spans="1:8" ht="21.6" customHeight="1" x14ac:dyDescent="0.3">
      <c r="A15" s="231"/>
      <c r="B15" s="320"/>
      <c r="C15" s="320"/>
      <c r="D15" s="320"/>
      <c r="E15" s="320"/>
      <c r="F15" s="320"/>
      <c r="G15" s="321"/>
      <c r="H15" s="226"/>
    </row>
    <row r="16" spans="1:8" ht="21.6" customHeight="1" x14ac:dyDescent="0.3">
      <c r="A16" s="231"/>
      <c r="B16" s="314"/>
      <c r="C16" s="322" t="s">
        <v>169</v>
      </c>
      <c r="D16" s="322"/>
      <c r="E16" s="323" t="s">
        <v>172</v>
      </c>
      <c r="F16" s="323"/>
      <c r="G16" s="324"/>
      <c r="H16" s="226"/>
    </row>
    <row r="17" spans="1:10" ht="24.6" x14ac:dyDescent="0.3">
      <c r="A17" s="232"/>
      <c r="B17" s="233"/>
      <c r="C17" s="234" t="s">
        <v>4</v>
      </c>
      <c r="D17" s="235" t="s">
        <v>168</v>
      </c>
      <c r="E17" s="236" t="s">
        <v>178</v>
      </c>
      <c r="F17" s="237" t="s">
        <v>175</v>
      </c>
      <c r="G17" s="238" t="s">
        <v>179</v>
      </c>
    </row>
    <row r="18" spans="1:10" x14ac:dyDescent="0.3">
      <c r="A18" s="232"/>
      <c r="B18" s="239"/>
      <c r="C18" s="240"/>
      <c r="D18" s="241" t="s">
        <v>174</v>
      </c>
      <c r="E18" s="242"/>
      <c r="F18" s="243"/>
      <c r="G18" s="244"/>
      <c r="H18" s="226"/>
      <c r="I18" s="227"/>
    </row>
    <row r="19" spans="1:10" x14ac:dyDescent="0.3">
      <c r="A19" s="245">
        <v>1</v>
      </c>
      <c r="B19" s="246" t="s">
        <v>6</v>
      </c>
      <c r="C19" s="247"/>
      <c r="D19" s="248"/>
      <c r="E19" s="323"/>
      <c r="F19" s="323"/>
      <c r="G19" s="324"/>
      <c r="J19" s="227"/>
    </row>
    <row r="20" spans="1:10" x14ac:dyDescent="0.3">
      <c r="A20" s="245"/>
      <c r="B20" s="246"/>
      <c r="C20" s="243"/>
      <c r="D20" s="248"/>
      <c r="E20" s="242"/>
      <c r="F20" s="243"/>
      <c r="G20" s="244"/>
    </row>
    <row r="21" spans="1:10" ht="24" x14ac:dyDescent="0.3">
      <c r="A21" s="245"/>
      <c r="B21" s="249" t="s">
        <v>11</v>
      </c>
      <c r="C21" s="243"/>
      <c r="D21" s="248"/>
      <c r="E21" s="242"/>
      <c r="F21" s="243"/>
      <c r="G21" s="250"/>
      <c r="H21" s="228"/>
    </row>
    <row r="22" spans="1:10" x14ac:dyDescent="0.3">
      <c r="A22" s="245">
        <v>1.1000000000000001</v>
      </c>
      <c r="B22" s="251" t="s">
        <v>12</v>
      </c>
      <c r="C22" s="252">
        <v>2.1032852396400001E-2</v>
      </c>
      <c r="D22" s="248"/>
      <c r="E22" s="253">
        <f>C22*1.039</f>
        <v>2.18531336398596E-2</v>
      </c>
      <c r="F22" s="253">
        <v>0</v>
      </c>
      <c r="G22" s="254">
        <f>E22+F22</f>
        <v>2.18531336398596E-2</v>
      </c>
    </row>
    <row r="23" spans="1:10" x14ac:dyDescent="0.3">
      <c r="A23" s="232">
        <v>1.2</v>
      </c>
      <c r="B23" s="255" t="s">
        <v>13</v>
      </c>
      <c r="C23" s="252">
        <v>1.0509453981936E-2</v>
      </c>
      <c r="D23" s="248"/>
      <c r="E23" s="253">
        <f>C23*1.039</f>
        <v>1.0919322687231503E-2</v>
      </c>
      <c r="F23" s="253">
        <v>0</v>
      </c>
      <c r="G23" s="254">
        <f t="shared" ref="G23:G24" si="0">E23+F23</f>
        <v>1.0919322687231503E-2</v>
      </c>
    </row>
    <row r="24" spans="1:10" x14ac:dyDescent="0.3">
      <c r="A24" s="232">
        <v>1.3</v>
      </c>
      <c r="B24" s="255" t="s">
        <v>14</v>
      </c>
      <c r="C24" s="252">
        <v>0</v>
      </c>
      <c r="D24" s="248"/>
      <c r="E24" s="253">
        <f>C24*1.039</f>
        <v>0</v>
      </c>
      <c r="F24" s="253">
        <v>0</v>
      </c>
      <c r="G24" s="254">
        <f t="shared" si="0"/>
        <v>0</v>
      </c>
    </row>
    <row r="25" spans="1:10" ht="22.8" x14ac:dyDescent="0.3">
      <c r="A25" s="232"/>
      <c r="B25" s="255" t="s">
        <v>15</v>
      </c>
      <c r="C25" s="256"/>
      <c r="D25" s="248"/>
      <c r="E25" s="242"/>
      <c r="F25" s="243"/>
      <c r="G25" s="250"/>
    </row>
    <row r="26" spans="1:10" x14ac:dyDescent="0.3">
      <c r="A26" s="232"/>
      <c r="B26" s="257" t="s">
        <v>16</v>
      </c>
      <c r="C26" s="258"/>
      <c r="D26" s="248"/>
      <c r="E26" s="242"/>
      <c r="F26" s="243"/>
      <c r="G26" s="250"/>
    </row>
    <row r="27" spans="1:10" x14ac:dyDescent="0.3">
      <c r="A27" s="232"/>
      <c r="B27" s="257"/>
      <c r="C27" s="258"/>
      <c r="D27" s="248"/>
      <c r="E27" s="242"/>
      <c r="F27" s="243"/>
      <c r="G27" s="250"/>
    </row>
    <row r="28" spans="1:10" x14ac:dyDescent="0.3">
      <c r="A28" s="232"/>
      <c r="B28" s="249" t="s">
        <v>17</v>
      </c>
      <c r="C28" s="258"/>
      <c r="D28" s="248"/>
      <c r="E28" s="242"/>
      <c r="F28" s="243"/>
      <c r="G28" s="250"/>
    </row>
    <row r="29" spans="1:10" x14ac:dyDescent="0.3">
      <c r="A29" s="232">
        <v>1.4</v>
      </c>
      <c r="B29" s="251" t="s">
        <v>18</v>
      </c>
      <c r="C29" s="252">
        <v>2.6485151999999998E-3</v>
      </c>
      <c r="D29" s="248"/>
      <c r="E29" s="253">
        <f>C29*1.039</f>
        <v>2.7518072927999997E-3</v>
      </c>
      <c r="F29" s="253">
        <v>0</v>
      </c>
      <c r="G29" s="254">
        <f t="shared" ref="G29:G33" si="1">E29+F29</f>
        <v>2.7518072927999997E-3</v>
      </c>
    </row>
    <row r="30" spans="1:10" x14ac:dyDescent="0.3">
      <c r="A30" s="259">
        <v>1.5</v>
      </c>
      <c r="B30" s="255" t="s">
        <v>19</v>
      </c>
      <c r="C30" s="252">
        <v>2.6485151999999998E-3</v>
      </c>
      <c r="D30" s="248"/>
      <c r="E30" s="253">
        <f>C30*1.039</f>
        <v>2.7518072927999997E-3</v>
      </c>
      <c r="F30" s="253">
        <v>0</v>
      </c>
      <c r="G30" s="254">
        <f t="shared" si="1"/>
        <v>2.7518072927999997E-3</v>
      </c>
    </row>
    <row r="31" spans="1:10" x14ac:dyDescent="0.3">
      <c r="A31" s="259">
        <v>1.6</v>
      </c>
      <c r="B31" s="255" t="s">
        <v>20</v>
      </c>
      <c r="C31" s="252">
        <v>1.0509453981936E-2</v>
      </c>
      <c r="D31" s="248"/>
      <c r="E31" s="253">
        <f>C31*1.039</f>
        <v>1.0919322687231503E-2</v>
      </c>
      <c r="F31" s="253">
        <v>0</v>
      </c>
      <c r="G31" s="254">
        <f t="shared" si="1"/>
        <v>1.0919322687231503E-2</v>
      </c>
    </row>
    <row r="32" spans="1:10" x14ac:dyDescent="0.3">
      <c r="A32" s="259">
        <v>1.7</v>
      </c>
      <c r="B32" s="251" t="s">
        <v>21</v>
      </c>
      <c r="C32" s="252">
        <v>4.0677768941846389E-2</v>
      </c>
      <c r="D32" s="248"/>
      <c r="E32" s="253">
        <f>C32*1.039</f>
        <v>4.2264201930578393E-2</v>
      </c>
      <c r="F32" s="253">
        <v>0</v>
      </c>
      <c r="G32" s="254">
        <f t="shared" si="1"/>
        <v>4.2264201930578393E-2</v>
      </c>
    </row>
    <row r="33" spans="1:7" x14ac:dyDescent="0.3">
      <c r="A33" s="259">
        <v>1.8</v>
      </c>
      <c r="B33" s="251" t="s">
        <v>22</v>
      </c>
      <c r="C33" s="252">
        <v>5.3783676260495995E-2</v>
      </c>
      <c r="D33" s="248"/>
      <c r="E33" s="253">
        <f>C33*1.039</f>
        <v>5.5881239634655334E-2</v>
      </c>
      <c r="F33" s="253">
        <v>0</v>
      </c>
      <c r="G33" s="254">
        <f t="shared" si="1"/>
        <v>5.5881239634655334E-2</v>
      </c>
    </row>
    <row r="34" spans="1:7" x14ac:dyDescent="0.3">
      <c r="A34" s="259"/>
      <c r="B34" s="251"/>
      <c r="C34" s="243"/>
      <c r="D34" s="248"/>
      <c r="E34" s="242"/>
      <c r="F34" s="243"/>
      <c r="G34" s="244"/>
    </row>
    <row r="35" spans="1:7" x14ac:dyDescent="0.3">
      <c r="A35" s="260">
        <v>2</v>
      </c>
      <c r="B35" s="261" t="s">
        <v>23</v>
      </c>
      <c r="C35" s="247" t="s">
        <v>169</v>
      </c>
      <c r="D35" s="248"/>
      <c r="E35" s="323" t="s">
        <v>172</v>
      </c>
      <c r="F35" s="323"/>
      <c r="G35" s="324"/>
    </row>
    <row r="36" spans="1:7" x14ac:dyDescent="0.3">
      <c r="A36" s="259"/>
      <c r="B36" s="239"/>
      <c r="C36" s="243"/>
      <c r="D36" s="248"/>
      <c r="E36" s="242"/>
      <c r="F36" s="243"/>
      <c r="G36" s="244"/>
    </row>
    <row r="37" spans="1:7" s="82" customFormat="1" x14ac:dyDescent="0.3">
      <c r="A37" s="262">
        <v>2.1</v>
      </c>
      <c r="B37" s="263" t="s">
        <v>24</v>
      </c>
      <c r="C37" s="264">
        <v>99.654999999999987</v>
      </c>
      <c r="D37" s="265"/>
      <c r="E37" s="266">
        <f>C37*1.039</f>
        <v>103.54154499999999</v>
      </c>
      <c r="F37" s="266">
        <f t="shared" ref="F37:F62" si="2">E37*15/100</f>
        <v>15.531231749999996</v>
      </c>
      <c r="G37" s="267">
        <f t="shared" ref="G37:G62" si="3">E37+F37</f>
        <v>119.07277674999997</v>
      </c>
    </row>
    <row r="38" spans="1:7" x14ac:dyDescent="0.3">
      <c r="A38" s="259"/>
      <c r="B38" s="251"/>
      <c r="C38" s="264"/>
      <c r="D38" s="268"/>
      <c r="E38" s="253"/>
      <c r="F38" s="266"/>
      <c r="G38" s="269"/>
    </row>
    <row r="39" spans="1:7" x14ac:dyDescent="0.3">
      <c r="A39" s="259"/>
      <c r="B39" s="270" t="s">
        <v>25</v>
      </c>
      <c r="C39" s="264"/>
      <c r="D39" s="268"/>
      <c r="E39" s="253"/>
      <c r="F39" s="266"/>
      <c r="G39" s="269"/>
    </row>
    <row r="40" spans="1:7" x14ac:dyDescent="0.3">
      <c r="A40" s="259">
        <v>2.2000000000000002</v>
      </c>
      <c r="B40" s="251" t="s">
        <v>26</v>
      </c>
      <c r="C40" s="264">
        <v>839.19999999999993</v>
      </c>
      <c r="D40" s="268"/>
      <c r="E40" s="266">
        <f>C40*1.039</f>
        <v>871.92879999999991</v>
      </c>
      <c r="F40" s="266">
        <f t="shared" si="2"/>
        <v>130.78931999999998</v>
      </c>
      <c r="G40" s="267">
        <f t="shared" si="3"/>
        <v>1002.7181199999999</v>
      </c>
    </row>
    <row r="41" spans="1:7" x14ac:dyDescent="0.3">
      <c r="A41" s="259">
        <v>2.2999999999999998</v>
      </c>
      <c r="B41" s="251" t="s">
        <v>27</v>
      </c>
      <c r="C41" s="264">
        <v>608.41999999999996</v>
      </c>
      <c r="D41" s="268"/>
      <c r="E41" s="266">
        <f>C41*1.039</f>
        <v>632.14837999999986</v>
      </c>
      <c r="F41" s="266">
        <f t="shared" si="2"/>
        <v>94.822256999999979</v>
      </c>
      <c r="G41" s="267">
        <f t="shared" si="3"/>
        <v>726.9706369999999</v>
      </c>
    </row>
    <row r="42" spans="1:7" x14ac:dyDescent="0.3">
      <c r="A42" s="232">
        <v>2.4</v>
      </c>
      <c r="B42" s="251" t="s">
        <v>28</v>
      </c>
      <c r="C42" s="264">
        <v>277.98499999999996</v>
      </c>
      <c r="D42" s="268"/>
      <c r="E42" s="266">
        <f>C42*1.039</f>
        <v>288.82641499999994</v>
      </c>
      <c r="F42" s="266">
        <f t="shared" si="2"/>
        <v>43.323962249999994</v>
      </c>
      <c r="G42" s="267">
        <f t="shared" si="3"/>
        <v>332.15037724999991</v>
      </c>
    </row>
    <row r="43" spans="1:7" s="88" customFormat="1" x14ac:dyDescent="0.3">
      <c r="A43" s="232">
        <v>2.5</v>
      </c>
      <c r="B43" s="251" t="s">
        <v>29</v>
      </c>
      <c r="C43" s="264">
        <v>121.167822379968</v>
      </c>
      <c r="D43" s="248"/>
      <c r="E43" s="266">
        <f>C43*1.039</f>
        <v>125.89336745278675</v>
      </c>
      <c r="F43" s="266">
        <f t="shared" si="2"/>
        <v>18.884005117918012</v>
      </c>
      <c r="G43" s="267">
        <f t="shared" si="3"/>
        <v>144.77737257070476</v>
      </c>
    </row>
    <row r="44" spans="1:7" x14ac:dyDescent="0.3">
      <c r="A44" s="232"/>
      <c r="B44" s="251"/>
      <c r="C44" s="264"/>
      <c r="D44" s="248"/>
      <c r="E44" s="266"/>
      <c r="F44" s="253"/>
      <c r="G44" s="267"/>
    </row>
    <row r="45" spans="1:7" s="97" customFormat="1" x14ac:dyDescent="0.3">
      <c r="A45" s="232"/>
      <c r="B45" s="270" t="s">
        <v>30</v>
      </c>
      <c r="C45" s="272"/>
      <c r="D45" s="273"/>
      <c r="E45" s="274"/>
      <c r="F45" s="253"/>
      <c r="G45" s="267"/>
    </row>
    <row r="46" spans="1:7" s="106" customFormat="1" x14ac:dyDescent="0.3">
      <c r="A46" s="232">
        <v>2.6</v>
      </c>
      <c r="B46" s="251" t="s">
        <v>31</v>
      </c>
      <c r="C46" s="264">
        <v>0</v>
      </c>
      <c r="D46" s="275"/>
      <c r="E46" s="266">
        <f>C46*1.039</f>
        <v>0</v>
      </c>
      <c r="F46" s="266">
        <f t="shared" si="2"/>
        <v>0</v>
      </c>
      <c r="G46" s="267">
        <f t="shared" si="3"/>
        <v>0</v>
      </c>
    </row>
    <row r="47" spans="1:7" s="106" customFormat="1" x14ac:dyDescent="0.3">
      <c r="A47" s="232"/>
      <c r="B47" s="251"/>
      <c r="C47" s="276"/>
      <c r="D47" s="275"/>
      <c r="E47" s="277"/>
      <c r="F47" s="253"/>
      <c r="G47" s="267"/>
    </row>
    <row r="48" spans="1:7" s="106" customFormat="1" x14ac:dyDescent="0.3">
      <c r="A48" s="232"/>
      <c r="B48" s="270" t="s">
        <v>32</v>
      </c>
      <c r="C48" s="276"/>
      <c r="D48" s="275"/>
      <c r="E48" s="277"/>
      <c r="F48" s="253"/>
      <c r="G48" s="267"/>
    </row>
    <row r="49" spans="1:7" s="106" customFormat="1" x14ac:dyDescent="0.3">
      <c r="A49" s="232">
        <v>2.7</v>
      </c>
      <c r="B49" s="278" t="s">
        <v>33</v>
      </c>
      <c r="C49" s="264">
        <v>8545.9860668000001</v>
      </c>
      <c r="D49" s="275"/>
      <c r="E49" s="266">
        <f>C49*1.039</f>
        <v>8879.2795234051991</v>
      </c>
      <c r="F49" s="266">
        <f t="shared" si="2"/>
        <v>1331.89192851078</v>
      </c>
      <c r="G49" s="267">
        <f t="shared" si="3"/>
        <v>10211.17145191598</v>
      </c>
    </row>
    <row r="50" spans="1:7" s="106" customFormat="1" x14ac:dyDescent="0.3">
      <c r="A50" s="232">
        <v>2.8</v>
      </c>
      <c r="B50" s="278" t="s">
        <v>34</v>
      </c>
      <c r="C50" s="264">
        <v>367.15</v>
      </c>
      <c r="D50" s="275"/>
      <c r="E50" s="266">
        <f>C50*1.039</f>
        <v>381.46884999999997</v>
      </c>
      <c r="F50" s="266">
        <f t="shared" si="2"/>
        <v>57.220327499999996</v>
      </c>
      <c r="G50" s="267">
        <f t="shared" si="3"/>
        <v>438.68917749999997</v>
      </c>
    </row>
    <row r="51" spans="1:7" s="106" customFormat="1" x14ac:dyDescent="0.3">
      <c r="A51" s="232"/>
      <c r="B51" s="255"/>
      <c r="C51" s="276"/>
      <c r="D51" s="275"/>
      <c r="E51" s="279"/>
      <c r="F51" s="253"/>
      <c r="G51" s="267"/>
    </row>
    <row r="52" spans="1:7" s="106" customFormat="1" x14ac:dyDescent="0.3">
      <c r="A52" s="271"/>
      <c r="B52" s="249" t="s">
        <v>35</v>
      </c>
      <c r="C52" s="276"/>
      <c r="D52" s="275"/>
      <c r="E52" s="279"/>
      <c r="F52" s="253"/>
      <c r="G52" s="267"/>
    </row>
    <row r="53" spans="1:7" s="106" customFormat="1" x14ac:dyDescent="0.3">
      <c r="A53" s="271"/>
      <c r="B53" s="280"/>
      <c r="C53" s="276"/>
      <c r="D53" s="275"/>
      <c r="E53" s="279"/>
      <c r="F53" s="253"/>
      <c r="G53" s="267"/>
    </row>
    <row r="54" spans="1:7" x14ac:dyDescent="0.3">
      <c r="A54" s="281">
        <v>2.9</v>
      </c>
      <c r="B54" s="251" t="s">
        <v>36</v>
      </c>
      <c r="C54" s="264">
        <v>8916.5</v>
      </c>
      <c r="D54" s="282"/>
      <c r="E54" s="266">
        <f>C54*1.039</f>
        <v>9264.2434999999987</v>
      </c>
      <c r="F54" s="266">
        <f t="shared" si="2"/>
        <v>1389.6365249999997</v>
      </c>
      <c r="G54" s="267">
        <f t="shared" si="3"/>
        <v>10653.880024999999</v>
      </c>
    </row>
    <row r="55" spans="1:7" x14ac:dyDescent="0.3">
      <c r="A55" s="283">
        <v>2.1</v>
      </c>
      <c r="B55" s="255" t="s">
        <v>37</v>
      </c>
      <c r="C55" s="264">
        <v>9149.4069960383986</v>
      </c>
      <c r="D55" s="248"/>
      <c r="E55" s="266">
        <f>C55*1.039</f>
        <v>9506.2338688838954</v>
      </c>
      <c r="F55" s="266">
        <f t="shared" si="2"/>
        <v>1425.9350803325842</v>
      </c>
      <c r="G55" s="267">
        <f t="shared" si="3"/>
        <v>10932.168949216481</v>
      </c>
    </row>
    <row r="56" spans="1:7" x14ac:dyDescent="0.3">
      <c r="A56" s="283">
        <v>2.11</v>
      </c>
      <c r="B56" s="255" t="s">
        <v>38</v>
      </c>
      <c r="C56" s="264">
        <v>309.45499999999998</v>
      </c>
      <c r="D56" s="248"/>
      <c r="E56" s="266">
        <f>C56*1.039</f>
        <v>321.52374499999996</v>
      </c>
      <c r="F56" s="266">
        <f t="shared" si="2"/>
        <v>48.22856174999999</v>
      </c>
      <c r="G56" s="267">
        <f t="shared" si="3"/>
        <v>369.75230674999995</v>
      </c>
    </row>
    <row r="57" spans="1:7" x14ac:dyDescent="0.3">
      <c r="A57" s="284"/>
      <c r="B57" s="246"/>
      <c r="C57" s="264"/>
      <c r="D57" s="248"/>
      <c r="E57" s="266"/>
      <c r="F57" s="253"/>
      <c r="G57" s="267"/>
    </row>
    <row r="58" spans="1:7" x14ac:dyDescent="0.3">
      <c r="A58" s="232"/>
      <c r="B58" s="246"/>
      <c r="C58" s="264"/>
      <c r="D58" s="248"/>
      <c r="E58" s="266"/>
      <c r="F58" s="253"/>
      <c r="G58" s="267"/>
    </row>
    <row r="59" spans="1:7" x14ac:dyDescent="0.3">
      <c r="A59" s="232"/>
      <c r="B59" s="270" t="s">
        <v>40</v>
      </c>
      <c r="C59" s="264"/>
      <c r="D59" s="248"/>
      <c r="E59" s="266"/>
      <c r="F59" s="253"/>
      <c r="G59" s="267"/>
    </row>
    <row r="60" spans="1:7" s="106" customFormat="1" x14ac:dyDescent="0.3">
      <c r="A60" s="232">
        <v>2.12</v>
      </c>
      <c r="B60" s="251" t="s">
        <v>41</v>
      </c>
      <c r="C60" s="264">
        <v>162.595</v>
      </c>
      <c r="D60" s="275"/>
      <c r="E60" s="266">
        <f>C60*1.039</f>
        <v>168.93620499999997</v>
      </c>
      <c r="F60" s="266">
        <f t="shared" si="2"/>
        <v>25.340430749999996</v>
      </c>
      <c r="G60" s="267">
        <f t="shared" si="3"/>
        <v>194.27663574999997</v>
      </c>
    </row>
    <row r="61" spans="1:7" s="106" customFormat="1" x14ac:dyDescent="0.3">
      <c r="A61" s="232">
        <v>2.13</v>
      </c>
      <c r="B61" s="251" t="s">
        <v>42</v>
      </c>
      <c r="C61" s="264">
        <v>440.58</v>
      </c>
      <c r="D61" s="275"/>
      <c r="E61" s="266">
        <f>C61*1.039</f>
        <v>457.76261999999997</v>
      </c>
      <c r="F61" s="266">
        <f t="shared" si="2"/>
        <v>68.664393000000004</v>
      </c>
      <c r="G61" s="267">
        <f t="shared" si="3"/>
        <v>526.42701299999999</v>
      </c>
    </row>
    <row r="62" spans="1:7" s="106" customFormat="1" x14ac:dyDescent="0.3">
      <c r="A62" s="232">
        <v>2.14</v>
      </c>
      <c r="B62" s="251" t="s">
        <v>43</v>
      </c>
      <c r="C62" s="264">
        <v>99.654999999999987</v>
      </c>
      <c r="D62" s="275"/>
      <c r="E62" s="266">
        <f>C62*1.039</f>
        <v>103.54154499999999</v>
      </c>
      <c r="F62" s="266">
        <f t="shared" si="2"/>
        <v>15.531231749999996</v>
      </c>
      <c r="G62" s="267">
        <f t="shared" si="3"/>
        <v>119.07277674999997</v>
      </c>
    </row>
    <row r="63" spans="1:7" s="106" customFormat="1" x14ac:dyDescent="0.3">
      <c r="A63" s="232"/>
      <c r="B63" s="285"/>
      <c r="C63" s="276"/>
      <c r="D63" s="275"/>
      <c r="E63" s="277"/>
      <c r="F63" s="286"/>
      <c r="G63" s="287"/>
    </row>
    <row r="64" spans="1:7" x14ac:dyDescent="0.3">
      <c r="A64" s="245">
        <v>3</v>
      </c>
      <c r="B64" s="261" t="s">
        <v>44</v>
      </c>
      <c r="C64" s="247" t="s">
        <v>169</v>
      </c>
      <c r="D64" s="248"/>
      <c r="E64" s="323" t="s">
        <v>172</v>
      </c>
      <c r="F64" s="323"/>
      <c r="G64" s="324"/>
    </row>
    <row r="65" spans="1:7" x14ac:dyDescent="0.3">
      <c r="A65" s="245"/>
      <c r="B65" s="261"/>
      <c r="C65" s="264"/>
      <c r="D65" s="248"/>
      <c r="E65" s="242"/>
      <c r="F65" s="243"/>
      <c r="G65" s="244"/>
    </row>
    <row r="66" spans="1:7" x14ac:dyDescent="0.3">
      <c r="A66" s="232"/>
      <c r="B66" s="251" t="s">
        <v>45</v>
      </c>
      <c r="C66" s="264"/>
      <c r="D66" s="248"/>
      <c r="E66" s="242"/>
      <c r="F66" s="243"/>
      <c r="G66" s="244"/>
    </row>
    <row r="67" spans="1:7" x14ac:dyDescent="0.3">
      <c r="A67" s="232">
        <v>3.1</v>
      </c>
      <c r="B67" s="255" t="s">
        <v>46</v>
      </c>
      <c r="C67" s="264">
        <v>380.81315605132789</v>
      </c>
      <c r="D67" s="248"/>
      <c r="E67" s="266">
        <f>C67*1.039</f>
        <v>395.66486913732967</v>
      </c>
      <c r="F67" s="266">
        <f t="shared" ref="F67:F69" si="4">E67*15/100</f>
        <v>59.349730370599453</v>
      </c>
      <c r="G67" s="267">
        <f t="shared" ref="G67:G69" si="5">E67+F67</f>
        <v>455.01459950792912</v>
      </c>
    </row>
    <row r="68" spans="1:7" x14ac:dyDescent="0.3">
      <c r="A68" s="232">
        <v>3.2</v>
      </c>
      <c r="B68" s="255" t="s">
        <v>47</v>
      </c>
      <c r="C68" s="264">
        <v>123.64063508159998</v>
      </c>
      <c r="D68" s="248"/>
      <c r="E68" s="266">
        <f>C68*1.039</f>
        <v>128.46261984978239</v>
      </c>
      <c r="F68" s="266">
        <f t="shared" si="4"/>
        <v>19.269392977467358</v>
      </c>
      <c r="G68" s="267">
        <f t="shared" si="5"/>
        <v>147.73201282724975</v>
      </c>
    </row>
    <row r="69" spans="1:7" x14ac:dyDescent="0.3">
      <c r="A69" s="232">
        <v>3.3</v>
      </c>
      <c r="B69" s="255" t="s">
        <v>48</v>
      </c>
      <c r="C69" s="264">
        <v>660.24099133574396</v>
      </c>
      <c r="D69" s="248"/>
      <c r="E69" s="266">
        <f>C69*1.039</f>
        <v>685.99038999783795</v>
      </c>
      <c r="F69" s="266">
        <f t="shared" si="4"/>
        <v>102.89855849967569</v>
      </c>
      <c r="G69" s="267">
        <f t="shared" si="5"/>
        <v>788.88894849751364</v>
      </c>
    </row>
    <row r="70" spans="1:7" ht="22.8" x14ac:dyDescent="0.3">
      <c r="A70" s="232"/>
      <c r="B70" s="251" t="s">
        <v>49</v>
      </c>
      <c r="C70" s="264"/>
      <c r="D70" s="248"/>
      <c r="E70" s="242"/>
      <c r="F70" s="243"/>
      <c r="G70" s="244"/>
    </row>
    <row r="71" spans="1:7" x14ac:dyDescent="0.3">
      <c r="A71" s="245"/>
      <c r="B71" s="246"/>
      <c r="C71" s="264"/>
      <c r="D71" s="248"/>
      <c r="E71" s="242"/>
      <c r="F71" s="243"/>
      <c r="G71" s="244"/>
    </row>
    <row r="72" spans="1:7" x14ac:dyDescent="0.3">
      <c r="A72" s="232"/>
      <c r="B72" s="246"/>
      <c r="C72" s="264"/>
      <c r="D72" s="248"/>
      <c r="E72" s="242"/>
      <c r="F72" s="243"/>
      <c r="G72" s="244"/>
    </row>
    <row r="73" spans="1:7" x14ac:dyDescent="0.3">
      <c r="A73" s="245">
        <v>4</v>
      </c>
      <c r="B73" s="246" t="s">
        <v>50</v>
      </c>
      <c r="C73" s="247" t="s">
        <v>169</v>
      </c>
      <c r="D73" s="248"/>
      <c r="E73" s="323" t="s">
        <v>172</v>
      </c>
      <c r="F73" s="323"/>
      <c r="G73" s="324"/>
    </row>
    <row r="74" spans="1:7" x14ac:dyDescent="0.3">
      <c r="A74" s="232"/>
      <c r="B74" s="246"/>
      <c r="C74" s="264"/>
      <c r="D74" s="248"/>
      <c r="E74" s="242"/>
      <c r="F74" s="243"/>
      <c r="G74" s="244"/>
    </row>
    <row r="75" spans="1:7" x14ac:dyDescent="0.3">
      <c r="A75" s="232">
        <v>4.0999999999999996</v>
      </c>
      <c r="B75" s="255" t="s">
        <v>51</v>
      </c>
      <c r="C75" s="264">
        <v>973.05179809219203</v>
      </c>
      <c r="D75" s="248"/>
      <c r="E75" s="266">
        <f>C75*1.039</f>
        <v>1011.0008182177875</v>
      </c>
      <c r="F75" s="266">
        <f t="shared" ref="F75:F78" si="6">E75*15/100</f>
        <v>151.65012273266811</v>
      </c>
      <c r="G75" s="267">
        <f t="shared" ref="G75:G78" si="7">E75+F75</f>
        <v>1162.6509409504556</v>
      </c>
    </row>
    <row r="76" spans="1:7" x14ac:dyDescent="0.3">
      <c r="A76" s="232">
        <v>4.2</v>
      </c>
      <c r="B76" s="255" t="s">
        <v>52</v>
      </c>
      <c r="C76" s="264">
        <v>330.12049566787198</v>
      </c>
      <c r="D76" s="248"/>
      <c r="E76" s="266">
        <f>C76*1.039</f>
        <v>342.99519499891898</v>
      </c>
      <c r="F76" s="266">
        <f t="shared" si="6"/>
        <v>51.449279249837844</v>
      </c>
      <c r="G76" s="267">
        <f t="shared" si="7"/>
        <v>394.44447424875682</v>
      </c>
    </row>
    <row r="77" spans="1:7" x14ac:dyDescent="0.3">
      <c r="A77" s="232">
        <v>4.3</v>
      </c>
      <c r="B77" s="251" t="s">
        <v>53</v>
      </c>
      <c r="C77" s="264">
        <v>2933.9922704863679</v>
      </c>
      <c r="D77" s="248"/>
      <c r="E77" s="266">
        <f>C77*1.039</f>
        <v>3048.4179690353362</v>
      </c>
      <c r="F77" s="266">
        <f t="shared" si="6"/>
        <v>457.26269535530048</v>
      </c>
      <c r="G77" s="267">
        <f t="shared" si="7"/>
        <v>3505.6806643906366</v>
      </c>
    </row>
    <row r="78" spans="1:7" x14ac:dyDescent="0.3">
      <c r="A78" s="232">
        <v>4.4000000000000004</v>
      </c>
      <c r="B78" s="251" t="s">
        <v>54</v>
      </c>
      <c r="C78" s="264">
        <v>1045.8324395999998</v>
      </c>
      <c r="D78" s="248"/>
      <c r="E78" s="266">
        <f>C78*1.039</f>
        <v>1086.6199047443997</v>
      </c>
      <c r="F78" s="266">
        <f t="shared" si="6"/>
        <v>162.99298571165997</v>
      </c>
      <c r="G78" s="267">
        <f t="shared" si="7"/>
        <v>1249.6128904560596</v>
      </c>
    </row>
    <row r="79" spans="1:7" x14ac:dyDescent="0.3">
      <c r="A79" s="232"/>
      <c r="B79" s="246"/>
      <c r="C79" s="264"/>
      <c r="D79" s="248"/>
      <c r="E79" s="242"/>
      <c r="F79" s="243"/>
      <c r="G79" s="244"/>
    </row>
    <row r="80" spans="1:7" x14ac:dyDescent="0.3">
      <c r="A80" s="245"/>
      <c r="B80" s="239"/>
      <c r="C80" s="264"/>
      <c r="D80" s="248"/>
      <c r="E80" s="242"/>
      <c r="F80" s="243"/>
      <c r="G80" s="244"/>
    </row>
    <row r="81" spans="1:7" x14ac:dyDescent="0.3">
      <c r="A81" s="245">
        <v>5</v>
      </c>
      <c r="B81" s="261" t="s">
        <v>55</v>
      </c>
      <c r="C81" s="247" t="s">
        <v>169</v>
      </c>
      <c r="D81" s="248"/>
      <c r="E81" s="323" t="s">
        <v>172</v>
      </c>
      <c r="F81" s="323"/>
      <c r="G81" s="324"/>
    </row>
    <row r="82" spans="1:7" x14ac:dyDescent="0.3">
      <c r="A82" s="232"/>
      <c r="B82" s="261"/>
      <c r="C82" s="264"/>
      <c r="D82" s="248"/>
      <c r="E82" s="242"/>
      <c r="F82" s="243"/>
      <c r="G82" s="244"/>
    </row>
    <row r="83" spans="1:7" x14ac:dyDescent="0.3">
      <c r="A83" s="232"/>
      <c r="B83" s="270" t="s">
        <v>56</v>
      </c>
      <c r="C83" s="264"/>
      <c r="D83" s="248"/>
      <c r="E83" s="242"/>
      <c r="F83" s="243"/>
      <c r="G83" s="244"/>
    </row>
    <row r="84" spans="1:7" x14ac:dyDescent="0.3">
      <c r="A84" s="232">
        <v>5.0999999999999996</v>
      </c>
      <c r="B84" s="251" t="s">
        <v>57</v>
      </c>
      <c r="C84" s="264">
        <v>11.127657157343998</v>
      </c>
      <c r="D84" s="248"/>
      <c r="E84" s="266">
        <f>C84*1.039</f>
        <v>11.561635786480414</v>
      </c>
      <c r="F84" s="266">
        <f t="shared" ref="F84:F85" si="8">E84*15/100</f>
        <v>1.734245367972062</v>
      </c>
      <c r="G84" s="267">
        <f t="shared" ref="G84:G85" si="9">E84+F84</f>
        <v>13.295881154452475</v>
      </c>
    </row>
    <row r="85" spans="1:7" x14ac:dyDescent="0.3">
      <c r="A85" s="232">
        <v>5.2</v>
      </c>
      <c r="B85" s="251" t="s">
        <v>58</v>
      </c>
      <c r="C85" s="264">
        <v>7.4184381048959995</v>
      </c>
      <c r="D85" s="248"/>
      <c r="E85" s="266">
        <f>C85*1.039</f>
        <v>7.7077571909869427</v>
      </c>
      <c r="F85" s="266">
        <f t="shared" si="8"/>
        <v>1.1561635786480415</v>
      </c>
      <c r="G85" s="267">
        <f t="shared" si="9"/>
        <v>8.8639207696349835</v>
      </c>
    </row>
    <row r="86" spans="1:7" x14ac:dyDescent="0.3">
      <c r="A86" s="232"/>
      <c r="B86" s="251"/>
      <c r="C86" s="264"/>
      <c r="D86" s="248"/>
      <c r="E86" s="266"/>
      <c r="F86" s="243"/>
      <c r="G86" s="244"/>
    </row>
    <row r="87" spans="1:7" x14ac:dyDescent="0.3">
      <c r="A87" s="232"/>
      <c r="B87" s="270" t="s">
        <v>59</v>
      </c>
      <c r="C87" s="264"/>
      <c r="D87" s="248"/>
      <c r="E87" s="266"/>
      <c r="F87" s="243"/>
      <c r="G87" s="244"/>
    </row>
    <row r="88" spans="1:7" x14ac:dyDescent="0.3">
      <c r="A88" s="232">
        <v>5.3</v>
      </c>
      <c r="B88" s="251" t="s">
        <v>173</v>
      </c>
      <c r="C88" s="264">
        <v>19.782501613055999</v>
      </c>
      <c r="D88" s="248"/>
      <c r="E88" s="266">
        <f>C88*1.039</f>
        <v>20.55401917596518</v>
      </c>
      <c r="F88" s="266">
        <f t="shared" ref="F88" si="10">E88*15/100</f>
        <v>3.083102876394777</v>
      </c>
      <c r="G88" s="267">
        <f t="shared" ref="G88" si="11">E88+F88</f>
        <v>23.637122052359956</v>
      </c>
    </row>
    <row r="89" spans="1:7" x14ac:dyDescent="0.3">
      <c r="A89" s="232"/>
      <c r="B89" s="251"/>
      <c r="C89" s="264"/>
      <c r="D89" s="248"/>
      <c r="E89" s="266"/>
      <c r="F89" s="243"/>
      <c r="G89" s="244"/>
    </row>
    <row r="90" spans="1:7" x14ac:dyDescent="0.3">
      <c r="A90" s="245"/>
      <c r="B90" s="270" t="s">
        <v>61</v>
      </c>
      <c r="C90" s="264"/>
      <c r="D90" s="248"/>
      <c r="E90" s="266"/>
      <c r="F90" s="243"/>
      <c r="G90" s="244"/>
    </row>
    <row r="91" spans="1:7" x14ac:dyDescent="0.3">
      <c r="A91" s="232">
        <v>5.4</v>
      </c>
      <c r="B91" s="251" t="s">
        <v>173</v>
      </c>
      <c r="C91" s="264">
        <v>43.274222278560003</v>
      </c>
      <c r="D91" s="248"/>
      <c r="E91" s="266">
        <f>C91*1.039</f>
        <v>44.961916947423838</v>
      </c>
      <c r="F91" s="266">
        <f t="shared" ref="F91:F92" si="12">E91*15/100</f>
        <v>6.7442875421135762</v>
      </c>
      <c r="G91" s="267">
        <f t="shared" ref="G91:G92" si="13">E91+F91</f>
        <v>51.706204489537413</v>
      </c>
    </row>
    <row r="92" spans="1:7" x14ac:dyDescent="0.3">
      <c r="A92" s="232">
        <v>5.5</v>
      </c>
      <c r="B92" s="255" t="s">
        <v>62</v>
      </c>
      <c r="C92" s="264">
        <v>23.491720665504001</v>
      </c>
      <c r="D92" s="248"/>
      <c r="E92" s="266">
        <f>C92*1.039</f>
        <v>24.407897771458657</v>
      </c>
      <c r="F92" s="266">
        <f t="shared" si="12"/>
        <v>3.6611846657187987</v>
      </c>
      <c r="G92" s="267">
        <f t="shared" si="13"/>
        <v>28.069082437177457</v>
      </c>
    </row>
    <row r="93" spans="1:7" x14ac:dyDescent="0.3">
      <c r="A93" s="232"/>
      <c r="B93" s="246"/>
      <c r="C93" s="264"/>
      <c r="D93" s="248"/>
      <c r="E93" s="242"/>
      <c r="F93" s="243"/>
      <c r="G93" s="244"/>
    </row>
    <row r="94" spans="1:7" x14ac:dyDescent="0.3">
      <c r="A94" s="232"/>
      <c r="B94" s="239"/>
      <c r="C94" s="264"/>
      <c r="D94" s="248"/>
      <c r="E94" s="242"/>
      <c r="F94" s="243"/>
      <c r="G94" s="244"/>
    </row>
    <row r="95" spans="1:7" x14ac:dyDescent="0.3">
      <c r="A95" s="245">
        <v>6</v>
      </c>
      <c r="B95" s="261" t="s">
        <v>63</v>
      </c>
      <c r="C95" s="247" t="s">
        <v>169</v>
      </c>
      <c r="D95" s="248"/>
      <c r="E95" s="323" t="s">
        <v>172</v>
      </c>
      <c r="F95" s="323"/>
      <c r="G95" s="324"/>
    </row>
    <row r="96" spans="1:7" x14ac:dyDescent="0.3">
      <c r="A96" s="232"/>
      <c r="B96" s="261"/>
      <c r="C96" s="264"/>
      <c r="D96" s="248"/>
      <c r="E96" s="242"/>
      <c r="F96" s="243"/>
      <c r="G96" s="244"/>
    </row>
    <row r="97" spans="1:7" x14ac:dyDescent="0.3">
      <c r="A97" s="232">
        <v>6.1</v>
      </c>
      <c r="B97" s="251" t="s">
        <v>64</v>
      </c>
      <c r="C97" s="264">
        <v>3937.9542273489596</v>
      </c>
      <c r="D97" s="248"/>
      <c r="E97" s="266">
        <v>4938</v>
      </c>
      <c r="F97" s="266">
        <f t="shared" ref="F97:F105" si="14">E97*15/100</f>
        <v>740.7</v>
      </c>
      <c r="G97" s="267">
        <f t="shared" ref="G97:G105" si="15">E97+F97</f>
        <v>5678.7</v>
      </c>
    </row>
    <row r="98" spans="1:7" x14ac:dyDescent="0.3">
      <c r="A98" s="232">
        <v>6.2</v>
      </c>
      <c r="B98" s="255" t="s">
        <v>65</v>
      </c>
      <c r="C98" s="264">
        <v>3272.7676106099525</v>
      </c>
      <c r="D98" s="248"/>
      <c r="E98" s="266">
        <v>4273</v>
      </c>
      <c r="F98" s="266">
        <f t="shared" si="14"/>
        <v>640.95000000000005</v>
      </c>
      <c r="G98" s="267">
        <f t="shared" si="15"/>
        <v>4913.95</v>
      </c>
    </row>
    <row r="99" spans="1:7" x14ac:dyDescent="0.3">
      <c r="A99" s="232">
        <v>6.3</v>
      </c>
      <c r="B99" s="251" t="s">
        <v>66</v>
      </c>
      <c r="C99" s="264">
        <v>4407.7886406590405</v>
      </c>
      <c r="D99" s="248"/>
      <c r="E99" s="266">
        <v>5408</v>
      </c>
      <c r="F99" s="266">
        <f t="shared" si="14"/>
        <v>811.2</v>
      </c>
      <c r="G99" s="267">
        <f t="shared" si="15"/>
        <v>6219.2</v>
      </c>
    </row>
    <row r="100" spans="1:7" x14ac:dyDescent="0.3">
      <c r="A100" s="232">
        <v>6.4</v>
      </c>
      <c r="B100" s="251" t="s">
        <v>67</v>
      </c>
      <c r="C100" s="264">
        <v>4406.552234308223</v>
      </c>
      <c r="D100" s="248"/>
      <c r="E100" s="266">
        <v>5407</v>
      </c>
      <c r="F100" s="266">
        <f t="shared" si="14"/>
        <v>811.05</v>
      </c>
      <c r="G100" s="267">
        <f t="shared" si="15"/>
        <v>6218.05</v>
      </c>
    </row>
    <row r="101" spans="1:7" x14ac:dyDescent="0.3">
      <c r="A101" s="232">
        <v>6.5</v>
      </c>
      <c r="B101" s="251" t="s">
        <v>68</v>
      </c>
      <c r="C101" s="264">
        <v>4406.552234308223</v>
      </c>
      <c r="D101" s="248"/>
      <c r="E101" s="266">
        <v>5407</v>
      </c>
      <c r="F101" s="266">
        <f t="shared" si="14"/>
        <v>811.05</v>
      </c>
      <c r="G101" s="267">
        <f t="shared" si="15"/>
        <v>6218.05</v>
      </c>
    </row>
    <row r="102" spans="1:7" x14ac:dyDescent="0.3">
      <c r="A102" s="232">
        <v>6.6</v>
      </c>
      <c r="B102" s="251" t="s">
        <v>69</v>
      </c>
      <c r="C102" s="264">
        <v>1149.8579062588801</v>
      </c>
      <c r="D102" s="248"/>
      <c r="E102" s="266">
        <v>2150</v>
      </c>
      <c r="F102" s="266">
        <f t="shared" si="14"/>
        <v>322.5</v>
      </c>
      <c r="G102" s="267">
        <f t="shared" si="15"/>
        <v>2472.5</v>
      </c>
    </row>
    <row r="103" spans="1:7" x14ac:dyDescent="0.3">
      <c r="A103" s="232">
        <v>6.7</v>
      </c>
      <c r="B103" s="251" t="s">
        <v>70</v>
      </c>
      <c r="C103" s="264">
        <v>99.550099999999986</v>
      </c>
      <c r="D103" s="248"/>
      <c r="E103" s="266">
        <v>320</v>
      </c>
      <c r="F103" s="266">
        <f t="shared" si="14"/>
        <v>48</v>
      </c>
      <c r="G103" s="267">
        <f t="shared" si="15"/>
        <v>368</v>
      </c>
    </row>
    <row r="104" spans="1:7" x14ac:dyDescent="0.3">
      <c r="A104" s="232">
        <v>6.8</v>
      </c>
      <c r="B104" s="251" t="s">
        <v>71</v>
      </c>
      <c r="C104" s="264">
        <v>1149.8579062588801</v>
      </c>
      <c r="D104" s="248"/>
      <c r="E104" s="266">
        <v>2150</v>
      </c>
      <c r="F104" s="266">
        <f t="shared" si="14"/>
        <v>322.5</v>
      </c>
      <c r="G104" s="267">
        <f t="shared" si="15"/>
        <v>2472.5</v>
      </c>
    </row>
    <row r="105" spans="1:7" x14ac:dyDescent="0.3">
      <c r="A105" s="232">
        <v>6.9</v>
      </c>
      <c r="B105" s="251" t="s">
        <v>184</v>
      </c>
      <c r="C105" s="264">
        <v>0</v>
      </c>
      <c r="D105" s="248"/>
      <c r="E105" s="266">
        <v>4344</v>
      </c>
      <c r="F105" s="243">
        <f t="shared" si="14"/>
        <v>651.6</v>
      </c>
      <c r="G105" s="267">
        <f t="shared" si="15"/>
        <v>4995.6000000000004</v>
      </c>
    </row>
    <row r="106" spans="1:7" x14ac:dyDescent="0.3">
      <c r="A106" s="232"/>
      <c r="B106" s="270" t="s">
        <v>72</v>
      </c>
      <c r="C106" s="264"/>
      <c r="D106" s="248"/>
      <c r="E106" s="253"/>
      <c r="F106" s="243"/>
      <c r="G106" s="244"/>
    </row>
    <row r="107" spans="1:7" x14ac:dyDescent="0.3">
      <c r="A107" s="318" t="s">
        <v>186</v>
      </c>
      <c r="B107" s="255" t="s">
        <v>73</v>
      </c>
      <c r="C107" s="264">
        <v>2935.2286768371837</v>
      </c>
      <c r="D107" s="248"/>
      <c r="E107" s="266">
        <v>3935</v>
      </c>
      <c r="F107" s="266">
        <f t="shared" ref="F107:F112" si="16">E107*15/100</f>
        <v>590.25</v>
      </c>
      <c r="G107" s="267">
        <f t="shared" ref="G107:G112" si="17">E107+F107</f>
        <v>4525.25</v>
      </c>
    </row>
    <row r="108" spans="1:7" x14ac:dyDescent="0.3">
      <c r="A108" s="283">
        <v>6.11</v>
      </c>
      <c r="B108" s="255" t="s">
        <v>74</v>
      </c>
      <c r="C108" s="264">
        <v>2474.0491079828162</v>
      </c>
      <c r="D108" s="248"/>
      <c r="E108" s="266">
        <v>3474</v>
      </c>
      <c r="F108" s="266">
        <f t="shared" si="16"/>
        <v>521.1</v>
      </c>
      <c r="G108" s="267">
        <f t="shared" si="17"/>
        <v>3995.1</v>
      </c>
    </row>
    <row r="109" spans="1:7" x14ac:dyDescent="0.3">
      <c r="A109" s="283">
        <v>6.12</v>
      </c>
      <c r="B109" s="255" t="s">
        <v>75</v>
      </c>
      <c r="C109" s="264">
        <v>1135.0210300490883</v>
      </c>
      <c r="D109" s="248"/>
      <c r="E109" s="266">
        <v>1179.2868502210026</v>
      </c>
      <c r="F109" s="266">
        <f t="shared" si="16"/>
        <v>176.89302753315039</v>
      </c>
      <c r="G109" s="267">
        <f t="shared" si="17"/>
        <v>1356.179877754153</v>
      </c>
    </row>
    <row r="110" spans="1:7" x14ac:dyDescent="0.3">
      <c r="A110" s="283">
        <v>6.13</v>
      </c>
      <c r="B110" s="255" t="s">
        <v>76</v>
      </c>
      <c r="C110" s="264">
        <v>208.95267328790399</v>
      </c>
      <c r="D110" s="248"/>
      <c r="E110" s="266">
        <v>217.10182754613223</v>
      </c>
      <c r="F110" s="266">
        <f t="shared" si="16"/>
        <v>32.565274131919836</v>
      </c>
      <c r="G110" s="267">
        <f t="shared" si="17"/>
        <v>249.66710167805206</v>
      </c>
    </row>
    <row r="111" spans="1:7" x14ac:dyDescent="0.3">
      <c r="A111" s="283">
        <v>6.14</v>
      </c>
      <c r="B111" s="251" t="s">
        <v>182</v>
      </c>
      <c r="C111" s="264">
        <v>1230.2243190619201</v>
      </c>
      <c r="D111" s="248"/>
      <c r="E111" s="266">
        <v>1278.203067505335</v>
      </c>
      <c r="F111" s="266">
        <f t="shared" si="16"/>
        <v>191.73046012580025</v>
      </c>
      <c r="G111" s="267">
        <f t="shared" si="17"/>
        <v>1469.9335276311351</v>
      </c>
    </row>
    <row r="112" spans="1:7" s="137" customFormat="1" x14ac:dyDescent="0.3">
      <c r="A112" s="232">
        <v>6.15</v>
      </c>
      <c r="B112" s="251" t="s">
        <v>185</v>
      </c>
      <c r="C112" s="264">
        <v>0</v>
      </c>
      <c r="D112" s="248"/>
      <c r="E112" s="266">
        <v>272</v>
      </c>
      <c r="F112" s="266">
        <f t="shared" si="16"/>
        <v>40.799999999999997</v>
      </c>
      <c r="G112" s="267">
        <f t="shared" si="17"/>
        <v>312.8</v>
      </c>
    </row>
    <row r="113" spans="1:7" s="137" customFormat="1" x14ac:dyDescent="0.3">
      <c r="A113" s="232"/>
      <c r="B113" s="251"/>
      <c r="C113" s="264"/>
      <c r="D113" s="248"/>
      <c r="E113" s="242"/>
      <c r="F113" s="243"/>
      <c r="G113" s="244"/>
    </row>
    <row r="114" spans="1:7" x14ac:dyDescent="0.3">
      <c r="A114" s="288">
        <v>7</v>
      </c>
      <c r="B114" s="289" t="s">
        <v>78</v>
      </c>
      <c r="C114" s="247" t="s">
        <v>169</v>
      </c>
      <c r="D114" s="248"/>
      <c r="E114" s="323" t="s">
        <v>172</v>
      </c>
      <c r="F114" s="323"/>
      <c r="G114" s="324"/>
    </row>
    <row r="115" spans="1:7" x14ac:dyDescent="0.3">
      <c r="A115" s="290"/>
      <c r="B115" s="289"/>
      <c r="C115" s="264"/>
      <c r="D115" s="248"/>
      <c r="E115" s="242"/>
      <c r="F115" s="243"/>
      <c r="G115" s="244"/>
    </row>
    <row r="116" spans="1:7" x14ac:dyDescent="0.3">
      <c r="A116" s="290" t="s">
        <v>79</v>
      </c>
      <c r="B116" s="291" t="s">
        <v>80</v>
      </c>
      <c r="C116" s="264"/>
      <c r="D116" s="248"/>
      <c r="E116" s="242"/>
      <c r="F116" s="243"/>
      <c r="G116" s="244"/>
    </row>
    <row r="117" spans="1:7" x14ac:dyDescent="0.3">
      <c r="A117" s="292"/>
      <c r="B117" s="293" t="s">
        <v>81</v>
      </c>
      <c r="C117" s="264"/>
      <c r="D117" s="248"/>
      <c r="E117" s="242"/>
      <c r="F117" s="243"/>
      <c r="G117" s="244"/>
    </row>
    <row r="118" spans="1:7" x14ac:dyDescent="0.3">
      <c r="A118" s="292"/>
      <c r="B118" s="293" t="s">
        <v>82</v>
      </c>
      <c r="C118" s="264"/>
      <c r="D118" s="248"/>
      <c r="E118" s="242"/>
      <c r="F118" s="243"/>
      <c r="G118" s="244"/>
    </row>
    <row r="119" spans="1:7" x14ac:dyDescent="0.3">
      <c r="A119" s="290">
        <v>7.1</v>
      </c>
      <c r="B119" s="294" t="s">
        <v>83</v>
      </c>
      <c r="C119" s="264">
        <v>3395.6129999999998</v>
      </c>
      <c r="D119" s="248"/>
      <c r="E119" s="266">
        <f>C119*1.039</f>
        <v>3528.0419069999994</v>
      </c>
      <c r="F119" s="266">
        <f t="shared" ref="F119:F123" si="18">E119*15/100</f>
        <v>529.2062860499999</v>
      </c>
      <c r="G119" s="267">
        <f t="shared" ref="G119:G123" si="19">E119+F119</f>
        <v>4057.2481930499994</v>
      </c>
    </row>
    <row r="120" spans="1:7" x14ac:dyDescent="0.3">
      <c r="A120" s="290">
        <v>7.2</v>
      </c>
      <c r="B120" s="294" t="s">
        <v>84</v>
      </c>
      <c r="C120" s="264">
        <v>5447.4569999999994</v>
      </c>
      <c r="D120" s="248"/>
      <c r="E120" s="266">
        <f>C120*1.039</f>
        <v>5659.9078229999986</v>
      </c>
      <c r="F120" s="266">
        <f t="shared" si="18"/>
        <v>848.9861734499998</v>
      </c>
      <c r="G120" s="267">
        <f t="shared" si="19"/>
        <v>6508.8939964499987</v>
      </c>
    </row>
    <row r="121" spans="1:7" x14ac:dyDescent="0.3">
      <c r="A121" s="290">
        <v>7.3</v>
      </c>
      <c r="B121" s="294" t="s">
        <v>86</v>
      </c>
      <c r="C121" s="264">
        <v>9848.0119999999988</v>
      </c>
      <c r="D121" s="248"/>
      <c r="E121" s="266">
        <f>C121*1.039</f>
        <v>10232.084467999997</v>
      </c>
      <c r="F121" s="266">
        <f t="shared" si="18"/>
        <v>1534.8126701999997</v>
      </c>
      <c r="G121" s="267">
        <f t="shared" si="19"/>
        <v>11766.897138199996</v>
      </c>
    </row>
    <row r="122" spans="1:7" x14ac:dyDescent="0.3">
      <c r="A122" s="290">
        <v>7.4</v>
      </c>
      <c r="B122" s="294" t="s">
        <v>87</v>
      </c>
      <c r="C122" s="264">
        <v>12778.918</v>
      </c>
      <c r="D122" s="248"/>
      <c r="E122" s="266">
        <f>C122*1.039</f>
        <v>13277.295801999999</v>
      </c>
      <c r="F122" s="266">
        <f t="shared" si="18"/>
        <v>1991.5943702999998</v>
      </c>
      <c r="G122" s="267">
        <f t="shared" si="19"/>
        <v>15268.890172299998</v>
      </c>
    </row>
    <row r="123" spans="1:7" x14ac:dyDescent="0.3">
      <c r="A123" s="290">
        <v>7.5</v>
      </c>
      <c r="B123" s="294" t="s">
        <v>88</v>
      </c>
      <c r="C123" s="264">
        <v>17733.344999999998</v>
      </c>
      <c r="D123" s="248"/>
      <c r="E123" s="266">
        <f>C123*1.039</f>
        <v>18424.945454999997</v>
      </c>
      <c r="F123" s="266">
        <f t="shared" si="18"/>
        <v>2763.7418182499996</v>
      </c>
      <c r="G123" s="267">
        <f t="shared" si="19"/>
        <v>21188.687273249998</v>
      </c>
    </row>
    <row r="124" spans="1:7" x14ac:dyDescent="0.3">
      <c r="A124" s="295"/>
      <c r="B124" s="239"/>
      <c r="C124" s="264"/>
      <c r="D124" s="248"/>
      <c r="E124" s="242"/>
      <c r="F124" s="243"/>
      <c r="G124" s="244"/>
    </row>
    <row r="125" spans="1:7" x14ac:dyDescent="0.3">
      <c r="A125" s="292"/>
      <c r="B125" s="293" t="s">
        <v>90</v>
      </c>
      <c r="C125" s="264"/>
      <c r="D125" s="248"/>
      <c r="E125" s="242"/>
      <c r="F125" s="243"/>
      <c r="G125" s="244"/>
    </row>
    <row r="126" spans="1:7" x14ac:dyDescent="0.3">
      <c r="A126" s="290">
        <v>7.6</v>
      </c>
      <c r="B126" s="255" t="s">
        <v>91</v>
      </c>
      <c r="C126" s="264">
        <v>2644.529</v>
      </c>
      <c r="D126" s="248"/>
      <c r="E126" s="266">
        <f>C126*1.039</f>
        <v>2747.6656309999998</v>
      </c>
      <c r="F126" s="266">
        <f t="shared" ref="F126:F129" si="20">E126*15/100</f>
        <v>412.14984465000003</v>
      </c>
      <c r="G126" s="267">
        <f t="shared" ref="G126:G129" si="21">E126+F126</f>
        <v>3159.8154756499998</v>
      </c>
    </row>
    <row r="127" spans="1:7" x14ac:dyDescent="0.3">
      <c r="A127" s="295">
        <v>7.7</v>
      </c>
      <c r="B127" s="239" t="s">
        <v>93</v>
      </c>
      <c r="C127" s="264">
        <v>145.81099999999998</v>
      </c>
      <c r="D127" s="248"/>
      <c r="E127" s="266">
        <f>C127*1.039</f>
        <v>151.49762899999996</v>
      </c>
      <c r="F127" s="266">
        <f t="shared" si="20"/>
        <v>22.724644349999995</v>
      </c>
      <c r="G127" s="267">
        <f t="shared" si="21"/>
        <v>174.22227334999997</v>
      </c>
    </row>
    <row r="128" spans="1:7" x14ac:dyDescent="0.3">
      <c r="A128" s="295">
        <v>7.8</v>
      </c>
      <c r="B128" s="239" t="s">
        <v>94</v>
      </c>
      <c r="C128" s="264">
        <v>13268.800999999999</v>
      </c>
      <c r="D128" s="248"/>
      <c r="E128" s="266">
        <f>C128*1.039</f>
        <v>13786.284238999999</v>
      </c>
      <c r="F128" s="266">
        <f t="shared" si="20"/>
        <v>2067.94263585</v>
      </c>
      <c r="G128" s="267">
        <f t="shared" si="21"/>
        <v>15854.226874849999</v>
      </c>
    </row>
    <row r="129" spans="1:7" s="106" customFormat="1" x14ac:dyDescent="0.3">
      <c r="A129" s="295">
        <v>7.9</v>
      </c>
      <c r="B129" s="255" t="s">
        <v>96</v>
      </c>
      <c r="C129" s="264">
        <v>436.38399999999996</v>
      </c>
      <c r="D129" s="275"/>
      <c r="E129" s="266">
        <f>C129*1.039</f>
        <v>453.40297599999991</v>
      </c>
      <c r="F129" s="266">
        <f t="shared" si="20"/>
        <v>68.010446399999978</v>
      </c>
      <c r="G129" s="267">
        <f t="shared" si="21"/>
        <v>521.41342239999994</v>
      </c>
    </row>
    <row r="130" spans="1:7" x14ac:dyDescent="0.3">
      <c r="A130" s="295"/>
      <c r="B130" s="255"/>
      <c r="C130" s="264"/>
      <c r="D130" s="248"/>
      <c r="E130" s="242"/>
      <c r="F130" s="243"/>
      <c r="G130" s="244"/>
    </row>
    <row r="131" spans="1:7" x14ac:dyDescent="0.3">
      <c r="A131" s="295"/>
      <c r="B131" s="233" t="s">
        <v>97</v>
      </c>
      <c r="C131" s="264"/>
      <c r="D131" s="248"/>
      <c r="E131" s="242"/>
      <c r="F131" s="243"/>
      <c r="G131" s="244"/>
    </row>
    <row r="132" spans="1:7" x14ac:dyDescent="0.3">
      <c r="A132" s="296">
        <v>7.1</v>
      </c>
      <c r="B132" s="239" t="s">
        <v>98</v>
      </c>
      <c r="C132" s="264"/>
      <c r="D132" s="248"/>
      <c r="E132" s="242"/>
      <c r="F132" s="243"/>
      <c r="G132" s="244"/>
    </row>
    <row r="133" spans="1:7" s="106" customFormat="1" x14ac:dyDescent="0.3">
      <c r="A133" s="295">
        <v>7.11</v>
      </c>
      <c r="B133" s="239" t="s">
        <v>100</v>
      </c>
      <c r="C133" s="264"/>
      <c r="D133" s="275"/>
      <c r="E133" s="277"/>
      <c r="F133" s="286"/>
      <c r="G133" s="287"/>
    </row>
    <row r="134" spans="1:7" s="106" customFormat="1" x14ac:dyDescent="0.3">
      <c r="A134" s="295"/>
      <c r="B134" s="239"/>
      <c r="C134" s="247" t="s">
        <v>169</v>
      </c>
      <c r="D134" s="275"/>
      <c r="E134" s="323" t="s">
        <v>172</v>
      </c>
      <c r="F134" s="323"/>
      <c r="G134" s="324"/>
    </row>
    <row r="135" spans="1:7" x14ac:dyDescent="0.3">
      <c r="A135" s="295" t="s">
        <v>79</v>
      </c>
      <c r="B135" s="233" t="s">
        <v>102</v>
      </c>
      <c r="C135" s="264"/>
      <c r="D135" s="248"/>
      <c r="E135" s="242"/>
      <c r="F135" s="243"/>
      <c r="G135" s="244"/>
    </row>
    <row r="136" spans="1:7" x14ac:dyDescent="0.3">
      <c r="A136" s="295">
        <v>7.12</v>
      </c>
      <c r="B136" s="239" t="s">
        <v>103</v>
      </c>
      <c r="C136" s="264">
        <v>1671.0569999999998</v>
      </c>
      <c r="D136" s="248"/>
      <c r="E136" s="297">
        <f>C136*1.039</f>
        <v>1736.2282229999996</v>
      </c>
      <c r="F136" s="266">
        <f t="shared" ref="F136" si="22">E136*15/100</f>
        <v>260.43423344999997</v>
      </c>
      <c r="G136" s="267">
        <f t="shared" ref="G136" si="23">E136+F136</f>
        <v>1996.6624564499996</v>
      </c>
    </row>
    <row r="137" spans="1:7" s="106" customFormat="1" x14ac:dyDescent="0.3">
      <c r="A137" s="295" t="s">
        <v>79</v>
      </c>
      <c r="B137" s="239"/>
      <c r="C137" s="264"/>
      <c r="D137" s="275"/>
      <c r="E137" s="298"/>
      <c r="F137" s="286"/>
      <c r="G137" s="287"/>
    </row>
    <row r="138" spans="1:7" ht="24.6" x14ac:dyDescent="0.3">
      <c r="A138" s="299"/>
      <c r="B138" s="233" t="s">
        <v>105</v>
      </c>
      <c r="C138" s="264"/>
      <c r="D138" s="248"/>
      <c r="E138" s="297"/>
      <c r="F138" s="243"/>
      <c r="G138" s="244"/>
    </row>
    <row r="139" spans="1:7" x14ac:dyDescent="0.3">
      <c r="A139" s="300">
        <v>7.13</v>
      </c>
      <c r="B139" s="239" t="s">
        <v>106</v>
      </c>
      <c r="C139" s="264">
        <v>2346.6129999999998</v>
      </c>
      <c r="D139" s="248"/>
      <c r="E139" s="297">
        <f>C139*1.039</f>
        <v>2438.1309069999998</v>
      </c>
      <c r="F139" s="266">
        <f t="shared" ref="F139" si="24">E139*15/100</f>
        <v>365.71963604999996</v>
      </c>
      <c r="G139" s="267">
        <f t="shared" ref="G139" si="25">E139+F139</f>
        <v>2803.8505430499999</v>
      </c>
    </row>
    <row r="140" spans="1:7" s="106" customFormat="1" x14ac:dyDescent="0.3">
      <c r="A140" s="299"/>
      <c r="B140" s="239"/>
      <c r="C140" s="264"/>
      <c r="D140" s="275"/>
      <c r="E140" s="298"/>
      <c r="F140" s="286"/>
      <c r="G140" s="287"/>
    </row>
    <row r="141" spans="1:7" x14ac:dyDescent="0.3">
      <c r="A141" s="299" t="s">
        <v>108</v>
      </c>
      <c r="B141" s="233" t="s">
        <v>109</v>
      </c>
      <c r="C141" s="264"/>
      <c r="D141" s="248"/>
      <c r="E141" s="297"/>
      <c r="F141" s="243"/>
      <c r="G141" s="244"/>
    </row>
    <row r="142" spans="1:7" s="106" customFormat="1" x14ac:dyDescent="0.3">
      <c r="A142" s="300">
        <v>7.14</v>
      </c>
      <c r="B142" s="239" t="s">
        <v>110</v>
      </c>
      <c r="C142" s="264">
        <v>1840.9949999999999</v>
      </c>
      <c r="D142" s="275"/>
      <c r="E142" s="297">
        <f>C142*1.039</f>
        <v>1912.7938049999998</v>
      </c>
      <c r="F142" s="266">
        <f t="shared" ref="F142" si="26">E142*15/100</f>
        <v>286.91907074999995</v>
      </c>
      <c r="G142" s="267">
        <f t="shared" ref="G142" si="27">E142+F142</f>
        <v>2199.7128757499995</v>
      </c>
    </row>
    <row r="143" spans="1:7" s="106" customFormat="1" x14ac:dyDescent="0.3">
      <c r="A143" s="299"/>
      <c r="B143" s="239"/>
      <c r="C143" s="264"/>
      <c r="D143" s="275"/>
      <c r="E143" s="298"/>
      <c r="F143" s="286"/>
      <c r="G143" s="287"/>
    </row>
    <row r="144" spans="1:7" x14ac:dyDescent="0.3">
      <c r="A144" s="299" t="s">
        <v>108</v>
      </c>
      <c r="B144" s="233" t="s">
        <v>112</v>
      </c>
      <c r="C144" s="264"/>
      <c r="D144" s="248"/>
      <c r="E144" s="297"/>
      <c r="F144" s="243"/>
      <c r="G144" s="244"/>
    </row>
    <row r="145" spans="1:7" x14ac:dyDescent="0.3">
      <c r="A145" s="295">
        <v>7.15</v>
      </c>
      <c r="B145" s="239" t="s">
        <v>113</v>
      </c>
      <c r="C145" s="264">
        <v>557.01900000000001</v>
      </c>
      <c r="D145" s="248"/>
      <c r="E145" s="297">
        <f>C145*1.039</f>
        <v>578.74274099999991</v>
      </c>
      <c r="F145" s="266">
        <f t="shared" ref="F145" si="28">E145*15/100</f>
        <v>86.811411149999984</v>
      </c>
      <c r="G145" s="267">
        <f t="shared" ref="G145" si="29">E145+F145</f>
        <v>665.55415214999994</v>
      </c>
    </row>
    <row r="146" spans="1:7" s="106" customFormat="1" x14ac:dyDescent="0.3">
      <c r="A146" s="299"/>
      <c r="B146" s="239"/>
      <c r="C146" s="264"/>
      <c r="D146" s="275"/>
      <c r="E146" s="298"/>
      <c r="F146" s="286"/>
      <c r="G146" s="287"/>
    </row>
    <row r="147" spans="1:7" x14ac:dyDescent="0.3">
      <c r="A147" s="299" t="s">
        <v>79</v>
      </c>
      <c r="B147" s="233" t="s">
        <v>114</v>
      </c>
      <c r="C147" s="264"/>
      <c r="D147" s="248"/>
      <c r="E147" s="297"/>
      <c r="F147" s="243"/>
      <c r="G147" s="244"/>
    </row>
    <row r="148" spans="1:7" x14ac:dyDescent="0.3">
      <c r="A148" s="300">
        <v>7.16</v>
      </c>
      <c r="B148" s="239" t="s">
        <v>103</v>
      </c>
      <c r="C148" s="264">
        <v>5341.5079999999998</v>
      </c>
      <c r="D148" s="248"/>
      <c r="E148" s="297">
        <f>C148*1.039</f>
        <v>5549.8268119999993</v>
      </c>
      <c r="F148" s="266">
        <f t="shared" ref="F148" si="30">E148*15/100</f>
        <v>832.47402179999995</v>
      </c>
      <c r="G148" s="267">
        <f t="shared" ref="G148" si="31">E148+F148</f>
        <v>6382.3008337999991</v>
      </c>
    </row>
    <row r="149" spans="1:7" s="106" customFormat="1" x14ac:dyDescent="0.3">
      <c r="A149" s="299"/>
      <c r="B149" s="239"/>
      <c r="C149" s="264"/>
      <c r="D149" s="275"/>
      <c r="E149" s="298"/>
      <c r="F149" s="286"/>
      <c r="G149" s="287"/>
    </row>
    <row r="150" spans="1:7" x14ac:dyDescent="0.3">
      <c r="A150" s="299" t="s">
        <v>108</v>
      </c>
      <c r="B150" s="233" t="s">
        <v>116</v>
      </c>
      <c r="C150" s="264"/>
      <c r="D150" s="248"/>
      <c r="E150" s="297"/>
      <c r="F150" s="243"/>
      <c r="G150" s="244"/>
    </row>
    <row r="151" spans="1:7" x14ac:dyDescent="0.3">
      <c r="A151" s="299"/>
      <c r="B151" s="255" t="s">
        <v>117</v>
      </c>
      <c r="C151" s="264"/>
      <c r="D151" s="248"/>
      <c r="E151" s="297"/>
      <c r="F151" s="243"/>
      <c r="G151" s="244"/>
    </row>
    <row r="152" spans="1:7" x14ac:dyDescent="0.3">
      <c r="A152" s="299"/>
      <c r="B152" s="255" t="s">
        <v>82</v>
      </c>
      <c r="C152" s="264"/>
      <c r="D152" s="248"/>
      <c r="E152" s="297"/>
      <c r="F152" s="243"/>
      <c r="G152" s="244"/>
    </row>
    <row r="153" spans="1:7" x14ac:dyDescent="0.3">
      <c r="A153" s="295">
        <v>7.17</v>
      </c>
      <c r="B153" s="255" t="s">
        <v>83</v>
      </c>
      <c r="C153" s="264">
        <v>2346.6129999999998</v>
      </c>
      <c r="D153" s="248"/>
      <c r="E153" s="297">
        <f>C153*1.039</f>
        <v>2438.1309069999998</v>
      </c>
      <c r="F153" s="266">
        <f t="shared" ref="F153:F157" si="32">E153*15/100</f>
        <v>365.71963604999996</v>
      </c>
      <c r="G153" s="267">
        <f t="shared" ref="G153:G157" si="33">E153+F153</f>
        <v>2803.8505430499999</v>
      </c>
    </row>
    <row r="154" spans="1:7" x14ac:dyDescent="0.3">
      <c r="A154" s="295">
        <v>7.18</v>
      </c>
      <c r="B154" s="255" t="s">
        <v>84</v>
      </c>
      <c r="C154" s="264">
        <v>4398.4569999999994</v>
      </c>
      <c r="D154" s="248"/>
      <c r="E154" s="297">
        <f>C154*1.039</f>
        <v>4569.9968229999995</v>
      </c>
      <c r="F154" s="266">
        <f t="shared" si="32"/>
        <v>685.49952344999997</v>
      </c>
      <c r="G154" s="267">
        <f t="shared" si="33"/>
        <v>5255.4963464499997</v>
      </c>
    </row>
    <row r="155" spans="1:7" x14ac:dyDescent="0.3">
      <c r="A155" s="295">
        <v>7.19</v>
      </c>
      <c r="B155" s="255" t="s">
        <v>86</v>
      </c>
      <c r="C155" s="264">
        <v>8799.0119999999988</v>
      </c>
      <c r="D155" s="248"/>
      <c r="E155" s="297">
        <f>C155*1.039</f>
        <v>9142.1734679999972</v>
      </c>
      <c r="F155" s="266">
        <f t="shared" si="32"/>
        <v>1371.3260201999997</v>
      </c>
      <c r="G155" s="267">
        <f t="shared" si="33"/>
        <v>10513.499488199997</v>
      </c>
    </row>
    <row r="156" spans="1:7" x14ac:dyDescent="0.3">
      <c r="A156" s="296">
        <v>7.2</v>
      </c>
      <c r="B156" s="255" t="s">
        <v>121</v>
      </c>
      <c r="C156" s="264">
        <v>12155.812</v>
      </c>
      <c r="D156" s="248"/>
      <c r="E156" s="297">
        <f>C156*1.039</f>
        <v>12629.888668</v>
      </c>
      <c r="F156" s="266">
        <f t="shared" si="32"/>
        <v>1894.4833002</v>
      </c>
      <c r="G156" s="267">
        <f t="shared" si="33"/>
        <v>14524.371968199999</v>
      </c>
    </row>
    <row r="157" spans="1:7" x14ac:dyDescent="0.3">
      <c r="A157" s="295">
        <v>7.21</v>
      </c>
      <c r="B157" s="255" t="s">
        <v>88</v>
      </c>
      <c r="C157" s="264">
        <v>17733.344999999998</v>
      </c>
      <c r="D157" s="248"/>
      <c r="E157" s="297">
        <f>C157*1.039</f>
        <v>18424.945454999997</v>
      </c>
      <c r="F157" s="266">
        <f t="shared" si="32"/>
        <v>2763.7418182499996</v>
      </c>
      <c r="G157" s="267">
        <f t="shared" si="33"/>
        <v>21188.687273249998</v>
      </c>
    </row>
    <row r="158" spans="1:7" x14ac:dyDescent="0.3">
      <c r="A158" s="295"/>
      <c r="B158" s="255"/>
      <c r="C158" s="264"/>
      <c r="D158" s="248"/>
      <c r="E158" s="242"/>
      <c r="F158" s="243"/>
      <c r="G158" s="244"/>
    </row>
    <row r="159" spans="1:7" x14ac:dyDescent="0.3">
      <c r="A159" s="295"/>
      <c r="B159" s="239"/>
      <c r="C159" s="247" t="s">
        <v>169</v>
      </c>
      <c r="D159" s="248"/>
      <c r="E159" s="323" t="s">
        <v>172</v>
      </c>
      <c r="F159" s="323"/>
      <c r="G159" s="324"/>
    </row>
    <row r="160" spans="1:7" x14ac:dyDescent="0.3">
      <c r="A160" s="295"/>
      <c r="B160" s="249" t="s">
        <v>90</v>
      </c>
      <c r="C160" s="264"/>
      <c r="D160" s="248"/>
      <c r="E160" s="242"/>
      <c r="F160" s="243"/>
      <c r="G160" s="244"/>
    </row>
    <row r="161" spans="1:7" x14ac:dyDescent="0.3">
      <c r="A161" s="295">
        <v>7.22</v>
      </c>
      <c r="B161" s="255" t="s">
        <v>91</v>
      </c>
      <c r="C161" s="264">
        <v>2013.9750999999999</v>
      </c>
      <c r="D161" s="248"/>
      <c r="E161" s="297">
        <f>C161*10.39</f>
        <v>20925.201289000001</v>
      </c>
      <c r="F161" s="266">
        <f t="shared" ref="F161:F164" si="34">E161*15/100</f>
        <v>3138.78019335</v>
      </c>
      <c r="G161" s="267">
        <f t="shared" ref="G161:G164" si="35">E161+F161</f>
        <v>24063.981482350002</v>
      </c>
    </row>
    <row r="162" spans="1:7" x14ac:dyDescent="0.3">
      <c r="A162" s="295">
        <v>7.23</v>
      </c>
      <c r="B162" s="239" t="s">
        <v>124</v>
      </c>
      <c r="C162" s="264">
        <v>145.81099999999998</v>
      </c>
      <c r="D162" s="248"/>
      <c r="E162" s="297">
        <f>C162*1.039</f>
        <v>151.49762899999996</v>
      </c>
      <c r="F162" s="266">
        <f t="shared" si="34"/>
        <v>22.724644349999995</v>
      </c>
      <c r="G162" s="267">
        <f t="shared" si="35"/>
        <v>174.22227334999997</v>
      </c>
    </row>
    <row r="163" spans="1:7" s="106" customFormat="1" x14ac:dyDescent="0.3">
      <c r="A163" s="295">
        <v>7.24</v>
      </c>
      <c r="B163" s="239" t="s">
        <v>94</v>
      </c>
      <c r="C163" s="264">
        <v>13268.800999999999</v>
      </c>
      <c r="D163" s="275"/>
      <c r="E163" s="297">
        <f>C163*1.039</f>
        <v>13786.284238999999</v>
      </c>
      <c r="F163" s="266">
        <f t="shared" si="34"/>
        <v>2067.94263585</v>
      </c>
      <c r="G163" s="267">
        <f t="shared" si="35"/>
        <v>15854.226874849999</v>
      </c>
    </row>
    <row r="164" spans="1:7" s="106" customFormat="1" x14ac:dyDescent="0.3">
      <c r="A164" s="295">
        <v>7.25</v>
      </c>
      <c r="B164" s="255" t="s">
        <v>96</v>
      </c>
      <c r="C164" s="264">
        <v>436.38399999999996</v>
      </c>
      <c r="D164" s="275"/>
      <c r="E164" s="297">
        <f>C164*1.039</f>
        <v>453.40297599999991</v>
      </c>
      <c r="F164" s="266">
        <f t="shared" si="34"/>
        <v>68.010446399999978</v>
      </c>
      <c r="G164" s="267">
        <f t="shared" si="35"/>
        <v>521.41342239999994</v>
      </c>
    </row>
    <row r="165" spans="1:7" x14ac:dyDescent="0.3">
      <c r="A165" s="295"/>
      <c r="B165" s="239"/>
      <c r="C165" s="264"/>
      <c r="D165" s="248"/>
      <c r="E165" s="297"/>
      <c r="F165" s="243"/>
      <c r="G165" s="244"/>
    </row>
    <row r="166" spans="1:7" x14ac:dyDescent="0.3">
      <c r="A166" s="295"/>
      <c r="B166" s="233" t="s">
        <v>97</v>
      </c>
      <c r="C166" s="264"/>
      <c r="D166" s="248"/>
      <c r="E166" s="297"/>
      <c r="F166" s="243"/>
      <c r="G166" s="244"/>
    </row>
    <row r="167" spans="1:7" x14ac:dyDescent="0.3">
      <c r="A167" s="295">
        <v>7.26</v>
      </c>
      <c r="B167" s="239" t="s">
        <v>125</v>
      </c>
      <c r="C167" s="264"/>
      <c r="D167" s="248"/>
      <c r="E167" s="297"/>
      <c r="F167" s="243"/>
      <c r="G167" s="244"/>
    </row>
    <row r="168" spans="1:7" s="106" customFormat="1" x14ac:dyDescent="0.3">
      <c r="A168" s="295">
        <v>7.27</v>
      </c>
      <c r="B168" s="239" t="s">
        <v>126</v>
      </c>
      <c r="C168" s="264"/>
      <c r="D168" s="275"/>
      <c r="E168" s="298"/>
      <c r="F168" s="286"/>
      <c r="G168" s="287"/>
    </row>
    <row r="169" spans="1:7" s="106" customFormat="1" x14ac:dyDescent="0.3">
      <c r="A169" s="295"/>
      <c r="B169" s="239"/>
      <c r="C169" s="264"/>
      <c r="D169" s="275"/>
      <c r="E169" s="298"/>
      <c r="F169" s="286"/>
      <c r="G169" s="287"/>
    </row>
    <row r="170" spans="1:7" x14ac:dyDescent="0.3">
      <c r="A170" s="295"/>
      <c r="B170" s="233" t="s">
        <v>102</v>
      </c>
      <c r="C170" s="264"/>
      <c r="D170" s="248"/>
      <c r="E170" s="297"/>
      <c r="F170" s="243"/>
      <c r="G170" s="244"/>
    </row>
    <row r="171" spans="1:7" x14ac:dyDescent="0.3">
      <c r="A171" s="295">
        <v>7.28</v>
      </c>
      <c r="B171" s="239" t="s">
        <v>103</v>
      </c>
      <c r="C171" s="264">
        <v>1671.0569999999998</v>
      </c>
      <c r="D171" s="248"/>
      <c r="E171" s="297">
        <f>C171*1.039</f>
        <v>1736.2282229999996</v>
      </c>
      <c r="F171" s="266">
        <f t="shared" ref="F171" si="36">E171*15/100</f>
        <v>260.43423344999997</v>
      </c>
      <c r="G171" s="267">
        <f t="shared" ref="G171" si="37">E171+F171</f>
        <v>1996.6624564499996</v>
      </c>
    </row>
    <row r="172" spans="1:7" s="106" customFormat="1" x14ac:dyDescent="0.3">
      <c r="A172" s="295"/>
      <c r="B172" s="239"/>
      <c r="C172" s="264"/>
      <c r="D172" s="275"/>
      <c r="E172" s="298"/>
      <c r="F172" s="286"/>
      <c r="G172" s="287"/>
    </row>
    <row r="173" spans="1:7" ht="24.6" x14ac:dyDescent="0.3">
      <c r="A173" s="295" t="s">
        <v>79</v>
      </c>
      <c r="B173" s="233" t="s">
        <v>105</v>
      </c>
      <c r="C173" s="264"/>
      <c r="D173" s="248"/>
      <c r="E173" s="297"/>
      <c r="F173" s="243"/>
      <c r="G173" s="244"/>
    </row>
    <row r="174" spans="1:7" x14ac:dyDescent="0.3">
      <c r="A174" s="295">
        <v>7.29</v>
      </c>
      <c r="B174" s="239" t="s">
        <v>128</v>
      </c>
      <c r="C174" s="264">
        <v>2346.6129999999998</v>
      </c>
      <c r="D174" s="248"/>
      <c r="E174" s="297">
        <f>C174*1.039</f>
        <v>2438.1309069999998</v>
      </c>
      <c r="F174" s="266">
        <f t="shared" ref="F174" si="38">E174*15/100</f>
        <v>365.71963604999996</v>
      </c>
      <c r="G174" s="267">
        <f t="shared" ref="G174" si="39">E174+F174</f>
        <v>2803.8505430499999</v>
      </c>
    </row>
    <row r="175" spans="1:7" s="106" customFormat="1" x14ac:dyDescent="0.3">
      <c r="A175" s="295" t="s">
        <v>79</v>
      </c>
      <c r="B175" s="239"/>
      <c r="C175" s="264"/>
      <c r="D175" s="275"/>
      <c r="E175" s="298"/>
      <c r="F175" s="286"/>
      <c r="G175" s="287"/>
    </row>
    <row r="176" spans="1:7" x14ac:dyDescent="0.3">
      <c r="A176" s="299" t="s">
        <v>79</v>
      </c>
      <c r="B176" s="233" t="s">
        <v>130</v>
      </c>
      <c r="C176" s="264"/>
      <c r="D176" s="248"/>
      <c r="E176" s="297"/>
      <c r="F176" s="243"/>
      <c r="G176" s="244"/>
    </row>
    <row r="177" spans="1:7" s="106" customFormat="1" x14ac:dyDescent="0.3">
      <c r="A177" s="301">
        <v>7.3</v>
      </c>
      <c r="B177" s="239" t="s">
        <v>103</v>
      </c>
      <c r="C177" s="264">
        <v>1840.9949999999999</v>
      </c>
      <c r="D177" s="275"/>
      <c r="E177" s="297">
        <f>C177*1.039</f>
        <v>1912.7938049999998</v>
      </c>
      <c r="F177" s="266">
        <f t="shared" ref="F177" si="40">E177*15/100</f>
        <v>286.91907074999995</v>
      </c>
      <c r="G177" s="267">
        <f t="shared" ref="G177" si="41">E177+F177</f>
        <v>2199.7128757499995</v>
      </c>
    </row>
    <row r="178" spans="1:7" s="106" customFormat="1" x14ac:dyDescent="0.3">
      <c r="A178" s="299"/>
      <c r="B178" s="239"/>
      <c r="C178" s="264"/>
      <c r="D178" s="275"/>
      <c r="E178" s="297"/>
      <c r="F178" s="286"/>
      <c r="G178" s="287"/>
    </row>
    <row r="179" spans="1:7" x14ac:dyDescent="0.3">
      <c r="A179" s="299" t="s">
        <v>79</v>
      </c>
      <c r="B179" s="233" t="s">
        <v>132</v>
      </c>
      <c r="C179" s="264"/>
      <c r="D179" s="248"/>
      <c r="E179" s="297"/>
      <c r="F179" s="243"/>
      <c r="G179" s="244"/>
    </row>
    <row r="180" spans="1:7" s="106" customFormat="1" x14ac:dyDescent="0.3">
      <c r="A180" s="300">
        <v>7.31</v>
      </c>
      <c r="B180" s="239" t="s">
        <v>113</v>
      </c>
      <c r="C180" s="264">
        <v>557.01900000000001</v>
      </c>
      <c r="D180" s="275"/>
      <c r="E180" s="297">
        <f>C180*1.039</f>
        <v>578.74274099999991</v>
      </c>
      <c r="F180" s="266">
        <f t="shared" ref="F180" si="42">E180*15/100</f>
        <v>86.811411149999984</v>
      </c>
      <c r="G180" s="267">
        <f t="shared" ref="G180" si="43">E180+F180</f>
        <v>665.55415214999994</v>
      </c>
    </row>
    <row r="181" spans="1:7" s="106" customFormat="1" x14ac:dyDescent="0.3">
      <c r="A181" s="299"/>
      <c r="B181" s="239"/>
      <c r="C181" s="264"/>
      <c r="D181" s="275"/>
      <c r="E181" s="298"/>
      <c r="F181" s="286"/>
      <c r="G181" s="287"/>
    </row>
    <row r="182" spans="1:7" x14ac:dyDescent="0.3">
      <c r="A182" s="299" t="s">
        <v>79</v>
      </c>
      <c r="B182" s="249" t="s">
        <v>133</v>
      </c>
      <c r="C182" s="264"/>
      <c r="D182" s="248"/>
      <c r="E182" s="297"/>
      <c r="F182" s="243"/>
      <c r="G182" s="244"/>
    </row>
    <row r="183" spans="1:7" x14ac:dyDescent="0.3">
      <c r="A183" s="300">
        <v>7.32</v>
      </c>
      <c r="B183" s="239" t="s">
        <v>103</v>
      </c>
      <c r="C183" s="264">
        <v>2346.6129999999998</v>
      </c>
      <c r="D183" s="248"/>
      <c r="E183" s="297">
        <f>C183*1.039</f>
        <v>2438.1309069999998</v>
      </c>
      <c r="F183" s="266">
        <f t="shared" ref="F183" si="44">E183*15/100</f>
        <v>365.71963604999996</v>
      </c>
      <c r="G183" s="267">
        <f t="shared" ref="G183" si="45">E183+F183</f>
        <v>2803.8505430499999</v>
      </c>
    </row>
    <row r="184" spans="1:7" s="106" customFormat="1" x14ac:dyDescent="0.3">
      <c r="A184" s="299"/>
      <c r="B184" s="239"/>
      <c r="C184" s="264"/>
      <c r="D184" s="275"/>
      <c r="E184" s="277"/>
      <c r="F184" s="286"/>
      <c r="G184" s="287"/>
    </row>
    <row r="185" spans="1:7" ht="24" x14ac:dyDescent="0.3">
      <c r="A185" s="232"/>
      <c r="B185" s="302" t="s">
        <v>135</v>
      </c>
      <c r="C185" s="247" t="s">
        <v>169</v>
      </c>
      <c r="D185" s="248"/>
      <c r="E185" s="323" t="s">
        <v>172</v>
      </c>
      <c r="F185" s="323"/>
      <c r="G185" s="324"/>
    </row>
    <row r="186" spans="1:7" x14ac:dyDescent="0.3">
      <c r="A186" s="300">
        <v>7.33</v>
      </c>
      <c r="B186" s="255" t="s">
        <v>136</v>
      </c>
      <c r="C186" s="264">
        <v>291.62199999999996</v>
      </c>
      <c r="D186" s="248"/>
      <c r="E186" s="297">
        <f>C186*1.039</f>
        <v>302.99525799999992</v>
      </c>
      <c r="F186" s="266">
        <f t="shared" ref="F186:F188" si="46">E186*15/100</f>
        <v>45.44928869999999</v>
      </c>
      <c r="G186" s="267">
        <f t="shared" ref="G186:G188" si="47">E186+F186</f>
        <v>348.44454669999993</v>
      </c>
    </row>
    <row r="187" spans="1:7" x14ac:dyDescent="0.3">
      <c r="A187" s="295">
        <v>7.34</v>
      </c>
      <c r="B187" s="255" t="s">
        <v>137</v>
      </c>
      <c r="C187" s="264">
        <v>565.41099999999994</v>
      </c>
      <c r="D187" s="248"/>
      <c r="E187" s="297">
        <f>C187*1.039</f>
        <v>587.46202899999992</v>
      </c>
      <c r="F187" s="266">
        <f t="shared" si="46"/>
        <v>88.119304349999979</v>
      </c>
      <c r="G187" s="267">
        <f t="shared" si="47"/>
        <v>675.58133334999991</v>
      </c>
    </row>
    <row r="188" spans="1:7" x14ac:dyDescent="0.3">
      <c r="A188" s="295">
        <v>7.35</v>
      </c>
      <c r="B188" s="255" t="s">
        <v>138</v>
      </c>
      <c r="C188" s="264">
        <v>1130.8219999999999</v>
      </c>
      <c r="D188" s="248"/>
      <c r="E188" s="297">
        <f>C188*1.039</f>
        <v>1174.9240579999998</v>
      </c>
      <c r="F188" s="266">
        <f t="shared" si="46"/>
        <v>176.23860869999996</v>
      </c>
      <c r="G188" s="267">
        <f t="shared" si="47"/>
        <v>1351.1626666999998</v>
      </c>
    </row>
    <row r="189" spans="1:7" x14ac:dyDescent="0.3">
      <c r="A189" s="295"/>
      <c r="B189" s="239"/>
      <c r="C189" s="264"/>
      <c r="D189" s="248"/>
      <c r="E189" s="297"/>
      <c r="F189" s="243"/>
      <c r="G189" s="244"/>
    </row>
    <row r="190" spans="1:7" x14ac:dyDescent="0.3">
      <c r="A190" s="295"/>
      <c r="B190" s="249" t="s">
        <v>139</v>
      </c>
      <c r="C190" s="264"/>
      <c r="D190" s="248"/>
      <c r="E190" s="297"/>
      <c r="F190" s="243"/>
      <c r="G190" s="244"/>
    </row>
    <row r="191" spans="1:7" x14ac:dyDescent="0.3">
      <c r="A191" s="295">
        <v>7.36</v>
      </c>
      <c r="B191" s="239" t="s">
        <v>140</v>
      </c>
      <c r="C191" s="264">
        <v>2014.08</v>
      </c>
      <c r="D191" s="248"/>
      <c r="E191" s="297">
        <v>587.46202899999992</v>
      </c>
      <c r="F191" s="266">
        <f t="shared" ref="F191:F193" si="48">E191*15/100</f>
        <v>88.119304349999979</v>
      </c>
      <c r="G191" s="267">
        <f t="shared" ref="G191:G193" si="49">E191+F191</f>
        <v>675.58133334999991</v>
      </c>
    </row>
    <row r="192" spans="1:7" x14ac:dyDescent="0.3">
      <c r="A192" s="295">
        <v>7.37</v>
      </c>
      <c r="B192" s="255" t="s">
        <v>137</v>
      </c>
      <c r="C192" s="264">
        <v>565.41099999999994</v>
      </c>
      <c r="D192" s="248"/>
      <c r="E192" s="297">
        <v>1174.9240579999998</v>
      </c>
      <c r="F192" s="266">
        <f t="shared" si="48"/>
        <v>176.23860869999996</v>
      </c>
      <c r="G192" s="267">
        <f t="shared" si="49"/>
        <v>1351.1626666999998</v>
      </c>
    </row>
    <row r="193" spans="1:7" x14ac:dyDescent="0.3">
      <c r="A193" s="295">
        <v>7.38</v>
      </c>
      <c r="B193" s="255" t="s">
        <v>138</v>
      </c>
      <c r="C193" s="264">
        <v>1130.8219999999999</v>
      </c>
      <c r="D193" s="248"/>
      <c r="E193" s="297">
        <v>2092.6291199999996</v>
      </c>
      <c r="F193" s="266">
        <f t="shared" si="48"/>
        <v>313.89436799999999</v>
      </c>
      <c r="G193" s="267">
        <f t="shared" si="49"/>
        <v>2406.5234879999998</v>
      </c>
    </row>
    <row r="194" spans="1:7" x14ac:dyDescent="0.3">
      <c r="A194" s="295"/>
      <c r="B194" s="239"/>
      <c r="C194" s="264"/>
      <c r="D194" s="248"/>
      <c r="E194" s="297"/>
      <c r="F194" s="243"/>
      <c r="G194" s="244"/>
    </row>
    <row r="195" spans="1:7" x14ac:dyDescent="0.3">
      <c r="A195" s="295"/>
      <c r="B195" s="249" t="s">
        <v>141</v>
      </c>
      <c r="C195" s="264"/>
      <c r="D195" s="248"/>
      <c r="E195" s="297"/>
      <c r="F195" s="243"/>
      <c r="G195" s="244"/>
    </row>
    <row r="196" spans="1:7" x14ac:dyDescent="0.3">
      <c r="A196" s="295">
        <v>7.39</v>
      </c>
      <c r="B196" s="239" t="s">
        <v>142</v>
      </c>
      <c r="C196" s="264">
        <v>2202.8999999999996</v>
      </c>
      <c r="D196" s="248"/>
      <c r="E196" s="297">
        <f>C196*1.039</f>
        <v>2288.8130999999994</v>
      </c>
      <c r="F196" s="266">
        <f t="shared" ref="F196" si="50">E196*15/100</f>
        <v>343.32196499999992</v>
      </c>
      <c r="G196" s="267">
        <f t="shared" ref="G196" si="51">E196+F196</f>
        <v>2632.1350649999995</v>
      </c>
    </row>
    <row r="197" spans="1:7" s="106" customFormat="1" x14ac:dyDescent="0.3">
      <c r="A197" s="295"/>
      <c r="B197" s="239"/>
      <c r="C197" s="264"/>
      <c r="D197" s="275"/>
      <c r="E197" s="298"/>
      <c r="F197" s="286"/>
      <c r="G197" s="287"/>
    </row>
    <row r="198" spans="1:7" x14ac:dyDescent="0.3">
      <c r="A198" s="232"/>
      <c r="B198" s="233" t="s">
        <v>144</v>
      </c>
      <c r="C198" s="264"/>
      <c r="D198" s="248"/>
      <c r="E198" s="297"/>
      <c r="F198" s="243"/>
      <c r="G198" s="244"/>
    </row>
    <row r="199" spans="1:7" x14ac:dyDescent="0.3">
      <c r="A199" s="296">
        <v>7.4</v>
      </c>
      <c r="B199" s="239" t="s">
        <v>145</v>
      </c>
      <c r="C199" s="264">
        <v>3651.569</v>
      </c>
      <c r="D199" s="248"/>
      <c r="E199" s="297">
        <f t="shared" ref="E199:E208" si="52">C199*1.039</f>
        <v>3793.9801909999996</v>
      </c>
      <c r="F199" s="266">
        <f t="shared" ref="F199:F208" si="53">E199*15/100</f>
        <v>569.09702864999997</v>
      </c>
      <c r="G199" s="267">
        <f t="shared" ref="G199:G208" si="54">E199+F199</f>
        <v>4363.0772196499993</v>
      </c>
    </row>
    <row r="200" spans="1:7" ht="24" x14ac:dyDescent="0.3">
      <c r="A200" s="295">
        <v>7.41</v>
      </c>
      <c r="B200" s="239" t="s">
        <v>147</v>
      </c>
      <c r="C200" s="264">
        <v>1855.6809999999998</v>
      </c>
      <c r="D200" s="248"/>
      <c r="E200" s="297">
        <f t="shared" si="52"/>
        <v>1928.0525589999997</v>
      </c>
      <c r="F200" s="266">
        <f t="shared" si="53"/>
        <v>289.20788384999997</v>
      </c>
      <c r="G200" s="267">
        <f t="shared" si="54"/>
        <v>2217.2604428499999</v>
      </c>
    </row>
    <row r="201" spans="1:7" s="106" customFormat="1" x14ac:dyDescent="0.3">
      <c r="A201" s="295">
        <v>7.42</v>
      </c>
      <c r="B201" s="239" t="s">
        <v>149</v>
      </c>
      <c r="C201" s="264">
        <v>269.59299999999996</v>
      </c>
      <c r="D201" s="275"/>
      <c r="E201" s="297">
        <f t="shared" si="52"/>
        <v>280.10712699999993</v>
      </c>
      <c r="F201" s="266">
        <f t="shared" si="53"/>
        <v>42.016069049999984</v>
      </c>
      <c r="G201" s="267">
        <f t="shared" si="54"/>
        <v>322.12319604999993</v>
      </c>
    </row>
    <row r="202" spans="1:7" s="106" customFormat="1" x14ac:dyDescent="0.3">
      <c r="A202" s="295">
        <v>7.43</v>
      </c>
      <c r="B202" s="239" t="s">
        <v>150</v>
      </c>
      <c r="C202" s="264">
        <v>170.98699999999999</v>
      </c>
      <c r="D202" s="275"/>
      <c r="E202" s="297">
        <f t="shared" si="52"/>
        <v>177.65549299999998</v>
      </c>
      <c r="F202" s="266">
        <f t="shared" si="53"/>
        <v>26.648323949999995</v>
      </c>
      <c r="G202" s="267">
        <f t="shared" si="54"/>
        <v>204.30381694999997</v>
      </c>
    </row>
    <row r="203" spans="1:7" s="106" customFormat="1" ht="35.4" x14ac:dyDescent="0.3">
      <c r="A203" s="295">
        <v>7.44</v>
      </c>
      <c r="B203" s="239" t="s">
        <v>151</v>
      </c>
      <c r="C203" s="264">
        <v>2631.9409999999998</v>
      </c>
      <c r="D203" s="275"/>
      <c r="E203" s="297">
        <f t="shared" si="52"/>
        <v>2734.5866989999995</v>
      </c>
      <c r="F203" s="266">
        <f t="shared" si="53"/>
        <v>410.18800484999991</v>
      </c>
      <c r="G203" s="267">
        <f t="shared" si="54"/>
        <v>3144.7747038499992</v>
      </c>
    </row>
    <row r="204" spans="1:7" s="106" customFormat="1" x14ac:dyDescent="0.3">
      <c r="A204" s="300">
        <v>7.45</v>
      </c>
      <c r="B204" s="239" t="s">
        <v>152</v>
      </c>
      <c r="C204" s="264">
        <v>3651.569</v>
      </c>
      <c r="D204" s="275"/>
      <c r="E204" s="297">
        <f t="shared" si="52"/>
        <v>3793.9801909999996</v>
      </c>
      <c r="F204" s="266">
        <f t="shared" si="53"/>
        <v>569.09702864999997</v>
      </c>
      <c r="G204" s="267">
        <f t="shared" si="54"/>
        <v>4363.0772196499993</v>
      </c>
    </row>
    <row r="205" spans="1:7" s="106" customFormat="1" x14ac:dyDescent="0.3">
      <c r="A205" s="295">
        <v>7.46</v>
      </c>
      <c r="B205" s="255" t="s">
        <v>153</v>
      </c>
      <c r="C205" s="264">
        <v>11797.054</v>
      </c>
      <c r="D205" s="275"/>
      <c r="E205" s="297">
        <f t="shared" si="52"/>
        <v>12257.139105999999</v>
      </c>
      <c r="F205" s="266">
        <f t="shared" si="53"/>
        <v>1838.5708658999999</v>
      </c>
      <c r="G205" s="267">
        <f t="shared" si="54"/>
        <v>14095.709971899998</v>
      </c>
    </row>
    <row r="206" spans="1:7" x14ac:dyDescent="0.3">
      <c r="A206" s="295">
        <v>7.47</v>
      </c>
      <c r="B206" s="255" t="s">
        <v>155</v>
      </c>
      <c r="C206" s="264">
        <v>78.674999999999997</v>
      </c>
      <c r="D206" s="248"/>
      <c r="E206" s="297">
        <f t="shared" si="52"/>
        <v>81.743324999999984</v>
      </c>
      <c r="F206" s="266">
        <f t="shared" si="53"/>
        <v>12.261498749999998</v>
      </c>
      <c r="G206" s="267">
        <f t="shared" si="54"/>
        <v>94.004823749999986</v>
      </c>
    </row>
    <row r="207" spans="1:7" x14ac:dyDescent="0.3">
      <c r="A207" s="295">
        <v>7.48</v>
      </c>
      <c r="B207" s="239" t="s">
        <v>156</v>
      </c>
      <c r="C207" s="264">
        <v>138.46799999999999</v>
      </c>
      <c r="D207" s="248"/>
      <c r="E207" s="297">
        <f t="shared" si="52"/>
        <v>143.86825199999998</v>
      </c>
      <c r="F207" s="266">
        <f t="shared" si="53"/>
        <v>21.580237799999995</v>
      </c>
      <c r="G207" s="267">
        <f t="shared" si="54"/>
        <v>165.44848979999998</v>
      </c>
    </row>
    <row r="208" spans="1:7" x14ac:dyDescent="0.3">
      <c r="A208" s="295">
        <v>7.49</v>
      </c>
      <c r="B208" s="255" t="s">
        <v>157</v>
      </c>
      <c r="C208" s="264">
        <v>1388.876</v>
      </c>
      <c r="D208" s="248"/>
      <c r="E208" s="297">
        <f t="shared" si="52"/>
        <v>1443.042164</v>
      </c>
      <c r="F208" s="266">
        <f t="shared" si="53"/>
        <v>216.45632460000002</v>
      </c>
      <c r="G208" s="267">
        <f t="shared" si="54"/>
        <v>1659.4984886</v>
      </c>
    </row>
    <row r="209" spans="1:7" x14ac:dyDescent="0.3">
      <c r="A209" s="296"/>
      <c r="B209" s="239"/>
      <c r="C209" s="264"/>
      <c r="D209" s="248"/>
      <c r="E209" s="242"/>
      <c r="F209" s="243"/>
      <c r="G209" s="244"/>
    </row>
    <row r="210" spans="1:7" x14ac:dyDescent="0.3">
      <c r="A210" s="303">
        <v>8</v>
      </c>
      <c r="B210" s="246" t="s">
        <v>158</v>
      </c>
      <c r="C210" s="247" t="s">
        <v>169</v>
      </c>
      <c r="D210" s="248"/>
      <c r="E210" s="323" t="s">
        <v>172</v>
      </c>
      <c r="F210" s="323"/>
      <c r="G210" s="324"/>
    </row>
    <row r="211" spans="1:7" x14ac:dyDescent="0.3">
      <c r="A211" s="232">
        <v>8.1</v>
      </c>
      <c r="B211" s="255" t="s">
        <v>160</v>
      </c>
      <c r="C211" s="264">
        <v>105.09453981935998</v>
      </c>
      <c r="D211" s="248"/>
      <c r="E211" s="297">
        <f t="shared" ref="E211:E216" si="55">C211*1.039</f>
        <v>109.19322687231501</v>
      </c>
      <c r="F211" s="266">
        <f t="shared" ref="F211:F216" si="56">E211*15/100</f>
        <v>16.378984030847249</v>
      </c>
      <c r="G211" s="267">
        <f t="shared" ref="G211:G216" si="57">E211+F211</f>
        <v>125.57221090316226</v>
      </c>
    </row>
    <row r="212" spans="1:7" x14ac:dyDescent="0.3">
      <c r="A212" s="232">
        <v>8.1999999999999993</v>
      </c>
      <c r="B212" s="255" t="s">
        <v>161</v>
      </c>
      <c r="C212" s="264">
        <v>105.09453981935998</v>
      </c>
      <c r="D212" s="248"/>
      <c r="E212" s="297">
        <f t="shared" si="55"/>
        <v>109.19322687231501</v>
      </c>
      <c r="F212" s="266">
        <f t="shared" si="56"/>
        <v>16.378984030847249</v>
      </c>
      <c r="G212" s="267">
        <f t="shared" si="57"/>
        <v>125.57221090316226</v>
      </c>
    </row>
    <row r="213" spans="1:7" x14ac:dyDescent="0.3">
      <c r="A213" s="232">
        <v>8.3000000000000007</v>
      </c>
      <c r="B213" s="239" t="s">
        <v>180</v>
      </c>
      <c r="C213" s="264">
        <v>209.79999999999998</v>
      </c>
      <c r="D213" s="248"/>
      <c r="E213" s="297">
        <f t="shared" si="55"/>
        <v>217.98219999999998</v>
      </c>
      <c r="F213" s="266">
        <f t="shared" si="56"/>
        <v>32.697329999999994</v>
      </c>
      <c r="G213" s="267">
        <f t="shared" si="57"/>
        <v>250.67952999999997</v>
      </c>
    </row>
    <row r="214" spans="1:7" x14ac:dyDescent="0.3">
      <c r="A214" s="232">
        <v>8.4</v>
      </c>
      <c r="B214" s="239" t="s">
        <v>176</v>
      </c>
      <c r="C214" s="264">
        <v>367.15</v>
      </c>
      <c r="D214" s="248"/>
      <c r="E214" s="297">
        <f t="shared" si="55"/>
        <v>381.46884999999997</v>
      </c>
      <c r="F214" s="266">
        <f t="shared" si="56"/>
        <v>57.220327499999996</v>
      </c>
      <c r="G214" s="267">
        <f t="shared" si="57"/>
        <v>438.68917749999997</v>
      </c>
    </row>
    <row r="215" spans="1:7" x14ac:dyDescent="0.3">
      <c r="A215" s="232">
        <v>8.5</v>
      </c>
      <c r="B215" s="239" t="s">
        <v>177</v>
      </c>
      <c r="C215" s="264">
        <v>524.5</v>
      </c>
      <c r="D215" s="248"/>
      <c r="E215" s="297">
        <f t="shared" si="55"/>
        <v>544.95549999999992</v>
      </c>
      <c r="F215" s="266">
        <f t="shared" si="56"/>
        <v>81.743324999999984</v>
      </c>
      <c r="G215" s="267">
        <f t="shared" si="57"/>
        <v>626.69882499999994</v>
      </c>
    </row>
    <row r="216" spans="1:7" ht="15" thickBot="1" x14ac:dyDescent="0.35">
      <c r="A216" s="304">
        <v>8.6</v>
      </c>
      <c r="B216" s="319" t="s">
        <v>181</v>
      </c>
      <c r="C216" s="305">
        <v>1049</v>
      </c>
      <c r="D216" s="306"/>
      <c r="E216" s="307">
        <f t="shared" si="55"/>
        <v>1089.9109999999998</v>
      </c>
      <c r="F216" s="308">
        <f t="shared" si="56"/>
        <v>163.48664999999997</v>
      </c>
      <c r="G216" s="309">
        <f t="shared" si="57"/>
        <v>1253.3976499999999</v>
      </c>
    </row>
    <row r="217" spans="1:7" x14ac:dyDescent="0.3">
      <c r="C217" s="152"/>
    </row>
  </sheetData>
  <mergeCells count="16">
    <mergeCell ref="E64:G64"/>
    <mergeCell ref="E19:G19"/>
    <mergeCell ref="E35:G35"/>
    <mergeCell ref="E159:G159"/>
    <mergeCell ref="E185:G185"/>
    <mergeCell ref="E73:G73"/>
    <mergeCell ref="E210:G210"/>
    <mergeCell ref="E134:G134"/>
    <mergeCell ref="E114:G114"/>
    <mergeCell ref="E95:G95"/>
    <mergeCell ref="E81:G81"/>
    <mergeCell ref="B15:G15"/>
    <mergeCell ref="C16:D16"/>
    <mergeCell ref="E16:G16"/>
    <mergeCell ref="A12:G12"/>
    <mergeCell ref="A14:G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1</xdr:col>
                <xdr:colOff>2118360</xdr:colOff>
                <xdr:row>1</xdr:row>
                <xdr:rowOff>0</xdr:rowOff>
              </from>
              <to>
                <xdr:col>2</xdr:col>
                <xdr:colOff>0</xdr:colOff>
                <xdr:row>7</xdr:row>
                <xdr:rowOff>152400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Tariffs 20192020</vt:lpstr>
      <vt:lpstr>Tariffs 20202021</vt:lpstr>
      <vt:lpstr>Tariffs 2021-2022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2021-03-18T16:11:31Z</dcterms:modified>
</cp:coreProperties>
</file>