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10" activeTab="0"/>
  </bookViews>
  <sheets>
    <sheet name="Tender Bill" sheetId="1" r:id="rId1"/>
    <sheet name="Tender Bill Summary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Out" hidden="1">#REF!</definedName>
    <definedName name="_SEC1200">#REF!</definedName>
    <definedName name="A">#REF!</definedName>
    <definedName name="AA">#REF!</definedName>
    <definedName name="B">#REF!</definedName>
    <definedName name="banzieast">#REF!</definedName>
    <definedName name="banzieasthh">#REF!</definedName>
    <definedName name="Bedding">#REF!</definedName>
    <definedName name="bill">#REF!</definedName>
    <definedName name="carol">#REF!</definedName>
    <definedName name="CONC">#REF!</definedName>
    <definedName name="Concrete">#REF!</definedName>
    <definedName name="data">'[10]Invoice'!$C$44</definedName>
    <definedName name="data64">'[5]Invoice'!$C$44</definedName>
    <definedName name="dfh">#REF!</definedName>
    <definedName name="Earthworks">#REF!</definedName>
    <definedName name="earthworkss">#REF!</definedName>
    <definedName name="Gabion">#REF!</definedName>
    <definedName name="gabionn">#REF!</definedName>
    <definedName name="hani">#REF!</definedName>
    <definedName name="hanihh">#REF!</definedName>
    <definedName name="henry">#REF!</definedName>
    <definedName name="hoite">#REF!</definedName>
    <definedName name="hoitehh">#REF!</definedName>
    <definedName name="Items_01" localSheetId="1">#REF!</definedName>
    <definedName name="Items_01">#REF!</definedName>
    <definedName name="lino">#REF!</definedName>
    <definedName name="mainscost">'[2]Mains'!$D$24</definedName>
    <definedName name="mainslenghtlargell">'[2]Mains'!$F$25</definedName>
    <definedName name="mainslenghtsmall">'[2]Mains'!$F$26</definedName>
    <definedName name="NQABARA">#REF!</definedName>
    <definedName name="nqabarrere">#REF!</definedName>
    <definedName name="o" hidden="1">#REF!</definedName>
    <definedName name="PandG">#REF!</definedName>
    <definedName name="pepepe">#REF!</definedName>
    <definedName name="piiirr">#REF!</definedName>
    <definedName name="pipe">#REF!</definedName>
    <definedName name="Pipes">#REF!</definedName>
    <definedName name="PNGGGG">#REF!</definedName>
    <definedName name="po">#REF!</definedName>
    <definedName name="_xlnm.Print_Area" localSheetId="0">'Tender Bill'!$A$1:$F$1364</definedName>
    <definedName name="_xlnm.Print_Area" localSheetId="1">'Tender Bill Summary'!$A$1:$D$51</definedName>
    <definedName name="Pumps">#REF!</definedName>
    <definedName name="SEC1200">#REF!</definedName>
    <definedName name="shgjgs">#REF!</definedName>
    <definedName name="snuf">#REF!</definedName>
    <definedName name="staff">'[3]quantities'!#REF!</definedName>
    <definedName name="Tawact">#REF!</definedName>
    <definedName name="Trenches">#REF!</definedName>
    <definedName name="wrn.Cert." hidden="1">{#N/A,#N/A,FALSE,"Cert"}</definedName>
    <definedName name="wrn.Turnaround." hidden="1">{#N/A,#N/A,FALSE,"Cert"}</definedName>
    <definedName name="x">#REF!</definedName>
  </definedNames>
  <calcPr fullCalcOnLoad="1"/>
</workbook>
</file>

<file path=xl/comments1.xml><?xml version="1.0" encoding="utf-8"?>
<comments xmlns="http://schemas.openxmlformats.org/spreadsheetml/2006/main">
  <authors>
    <author>Solly</author>
  </authors>
  <commentList>
    <comment ref="E726" authorId="0">
      <text>
        <r>
          <rPr>
            <b/>
            <sz val="9"/>
            <rFont val="Tahoma"/>
            <family val="0"/>
          </rPr>
          <t>Tendered rate: R10</t>
        </r>
      </text>
    </comment>
    <comment ref="E792" authorId="0">
      <text>
        <r>
          <rPr>
            <b/>
            <sz val="9"/>
            <rFont val="Tahoma"/>
            <family val="2"/>
          </rPr>
          <t>Tendered rate: R60</t>
        </r>
      </text>
    </comment>
    <comment ref="E589" authorId="0">
      <text>
        <r>
          <rPr>
            <b/>
            <sz val="9"/>
            <rFont val="Tahoma"/>
            <family val="0"/>
          </rPr>
          <t>Tendered rate R450</t>
        </r>
      </text>
    </comment>
  </commentList>
</comments>
</file>

<file path=xl/sharedStrings.xml><?xml version="1.0" encoding="utf-8"?>
<sst xmlns="http://schemas.openxmlformats.org/spreadsheetml/2006/main" count="600" uniqueCount="343">
  <si>
    <t>Temporary traffic-control facilities:</t>
  </si>
  <si>
    <t>m</t>
  </si>
  <si>
    <t>Relocation of traffic control facilities</t>
  </si>
  <si>
    <t>15.03</t>
  </si>
  <si>
    <t>15.04</t>
  </si>
  <si>
    <t>CLEARING AND GRUBBING</t>
  </si>
  <si>
    <t>Clearing and grubbing</t>
  </si>
  <si>
    <t>ha</t>
  </si>
  <si>
    <t>(a) Excavating soft material situated within the following depth ranges below the surface level:</t>
  </si>
  <si>
    <t>(i) 0 m up to 1,5 m</t>
  </si>
  <si>
    <t>(ii) Exceeding 1,5 m and up to 3,0 m</t>
  </si>
  <si>
    <t>SECTION 1700</t>
  </si>
  <si>
    <t>17.00</t>
  </si>
  <si>
    <t>km</t>
  </si>
  <si>
    <t>SECTION 1300</t>
  </si>
  <si>
    <t>CONTRACTOR'S ESTABLISHMENT ON SITE AND GENERAL OBLIGATIONS</t>
  </si>
  <si>
    <t>(a) Fixed obligations</t>
  </si>
  <si>
    <t>(b) Value-related obligations</t>
  </si>
  <si>
    <t>(c) Time-related obligations</t>
  </si>
  <si>
    <t>SECTION 1400</t>
  </si>
  <si>
    <t>14.00</t>
  </si>
  <si>
    <t>(a) Offices (interior floor space only)</t>
  </si>
  <si>
    <t>(e) Ablution units</t>
  </si>
  <si>
    <t>(a) Chairs</t>
  </si>
  <si>
    <t xml:space="preserve"> No</t>
  </si>
  <si>
    <t>(d) Desks, complete with drawers and locks</t>
  </si>
  <si>
    <t>No</t>
  </si>
  <si>
    <t>%</t>
  </si>
  <si>
    <t>HOUSING, OFFICES AND LABORATORY FOR THE ENGINEER'S SITE PERSONNEL</t>
  </si>
  <si>
    <t>SECTION 1500</t>
  </si>
  <si>
    <t>15.00</t>
  </si>
  <si>
    <t>hr</t>
  </si>
  <si>
    <t>SECTION</t>
  </si>
  <si>
    <t>ITEM</t>
  </si>
  <si>
    <t>DESCRIPTION</t>
  </si>
  <si>
    <t>UNIT</t>
  </si>
  <si>
    <t>RATE</t>
  </si>
  <si>
    <t xml:space="preserve"> 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</si>
  <si>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</si>
  <si>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sz val="10"/>
        <rFont val="Arial"/>
        <family val="2"/>
      </rPr>
      <t>³</t>
    </r>
  </si>
  <si>
    <t>AMOUNT</t>
  </si>
  <si>
    <t>Supply and erect of contract name board complete</t>
  </si>
  <si>
    <t>Prov Sum</t>
  </si>
  <si>
    <t>Amber Flashing lights mounted on signs</t>
  </si>
  <si>
    <t>15.11</t>
  </si>
  <si>
    <t>(b) Amber Flashing lights with magnetic mounts</t>
  </si>
  <si>
    <t>B21.01</t>
  </si>
  <si>
    <t>Excavation for open drains:</t>
  </si>
  <si>
    <t xml:space="preserve">(a) Excavation in soft material situated within the following depth ranges below the </t>
  </si>
  <si>
    <t>surface level:</t>
  </si>
  <si>
    <t>(i) 0m up to 1.5m</t>
  </si>
  <si>
    <t>B21.02</t>
  </si>
  <si>
    <t>Cleaning &amp; shaping open drains</t>
  </si>
  <si>
    <t>B81.01</t>
  </si>
  <si>
    <t>ACCOMMODATION OF TRAFFIC</t>
  </si>
  <si>
    <t>m³</t>
  </si>
  <si>
    <t>CONTRACTORS ESTABLISHMENT ON SITE AND GENERAL OBLIGATIONS</t>
  </si>
  <si>
    <t>Contractors general obligations</t>
  </si>
  <si>
    <t>( c ) Items measured by area</t>
  </si>
  <si>
    <t>(vii) Venetian blinds</t>
  </si>
  <si>
    <t>(viii) Notice boards as specified</t>
  </si>
  <si>
    <t xml:space="preserve">(i) Single </t>
  </si>
  <si>
    <t>(ii) Mounted back to back</t>
  </si>
  <si>
    <t>(i) Movable barricade/road sign combination ( size indicated )</t>
  </si>
  <si>
    <t>17.02</t>
  </si>
  <si>
    <t>Removal and grubbing of large trees and tree stumps</t>
  </si>
  <si>
    <t xml:space="preserve">(a) Girth exceeding 1m up to and including 2m </t>
  </si>
  <si>
    <t>MASS EARTHWORKS</t>
  </si>
  <si>
    <t>SECTION 1200</t>
  </si>
  <si>
    <t>GENERAL REQUIREMENTS AND PROVISIONS</t>
  </si>
  <si>
    <t>(e) Drawing tables</t>
  </si>
  <si>
    <t>SECTION 2200</t>
  </si>
  <si>
    <t>22.00</t>
  </si>
  <si>
    <t>PREFABRICATED CULVERTS</t>
  </si>
  <si>
    <t>22.01</t>
  </si>
  <si>
    <t xml:space="preserve">Excavation  </t>
  </si>
  <si>
    <t>22.02</t>
  </si>
  <si>
    <t>Backfilling</t>
  </si>
  <si>
    <t>(a) Using excavated material</t>
  </si>
  <si>
    <t>(b) Using imported selected material</t>
  </si>
  <si>
    <t xml:space="preserve">   (i) Stable material</t>
  </si>
  <si>
    <t>(a) In layer thickness of 200mm and less:</t>
  </si>
  <si>
    <t>Roadbed preparation and the compaction of material:</t>
  </si>
  <si>
    <t>(b) Compaction to 93% of Mod AASTHO density</t>
  </si>
  <si>
    <t>SECTION 3400</t>
  </si>
  <si>
    <t>3400</t>
  </si>
  <si>
    <t>PAVEMENT LAYERS OF GRAVEL MATERIAL</t>
  </si>
  <si>
    <t>15.10</t>
  </si>
  <si>
    <t>Accommodation of traffic where the road is constructed in half-widths</t>
  </si>
  <si>
    <t>(ii) Unstable material</t>
  </si>
  <si>
    <t>33/31.01</t>
  </si>
  <si>
    <t>Excess overburden</t>
  </si>
  <si>
    <t>Finishing off borrow pit area in:</t>
  </si>
  <si>
    <t>B34.01</t>
  </si>
  <si>
    <t>FINISHING THE ROAD AND ROAD RESERVE AND TREATING OLD ROADS</t>
  </si>
  <si>
    <t>SECTION 5900</t>
  </si>
  <si>
    <t>59.01</t>
  </si>
  <si>
    <t>Finishing road and road reserve</t>
  </si>
  <si>
    <t>TESTING MATERIALS AND WORKMANSHIP</t>
  </si>
  <si>
    <t>SECTION 8100</t>
  </si>
  <si>
    <t>8100</t>
  </si>
  <si>
    <t>Testing of materials</t>
  </si>
  <si>
    <t>(a) Testing as required by the engineer</t>
  </si>
  <si>
    <t>(b) Handling costs and profit in respect of subitem B 81.04(a)</t>
  </si>
  <si>
    <t xml:space="preserve">Prov. Sum </t>
  </si>
  <si>
    <t>56.01</t>
  </si>
  <si>
    <t>17.01</t>
  </si>
  <si>
    <t>(b) Girth exceeding 2m up to and including 3m</t>
  </si>
  <si>
    <t>DRAINS</t>
  </si>
  <si>
    <t>SECTION 2100</t>
  </si>
  <si>
    <t>21.00</t>
  </si>
  <si>
    <t>(c') Extra over subitems 22.02(a), (b) and B22.27(g) for soil cement backfilling</t>
  </si>
  <si>
    <t xml:space="preserve">    (i) with 5% cement  </t>
  </si>
  <si>
    <t>(d) 13mm Crushed stone</t>
  </si>
  <si>
    <t>(d)  Amber flicker lights (100 W)</t>
  </si>
  <si>
    <t>Daywork</t>
  </si>
  <si>
    <t>(d) Air compressor, 4m3/min, complete with drills, jackhammers, etc.</t>
  </si>
  <si>
    <t>(e) Pump including all necessary hoses</t>
  </si>
  <si>
    <t>(f) Truck as follows:</t>
  </si>
  <si>
    <t>(g) Concrete mixer 0.5m3</t>
  </si>
  <si>
    <t>(h) Vibrating roller (BM 60) Compactor, 0,6m wide</t>
  </si>
  <si>
    <t>(i) Front end loader with operator, 0,8m3</t>
  </si>
  <si>
    <t>(j) Backactor with operator, 0,3m3</t>
  </si>
  <si>
    <t>(k) Watercart, 500l</t>
  </si>
  <si>
    <t xml:space="preserve">      (i) Truck (3-5t) with operator</t>
  </si>
  <si>
    <t xml:space="preserve">     (ii) Truck (6-10t) with operator</t>
  </si>
  <si>
    <t>Existing services that intersect or adjoin a trench or box cut</t>
  </si>
  <si>
    <t>12.07</t>
  </si>
  <si>
    <t>(i) Power points</t>
  </si>
  <si>
    <t>(iv) Double 50 watt fluorescent-light</t>
  </si>
  <si>
    <t>B14.11</t>
  </si>
  <si>
    <t>Telephones</t>
  </si>
  <si>
    <t>(a) Cost of calls in connection with contract administration</t>
  </si>
  <si>
    <t>(b) Handling cost and profit in respect of subitem B14.11 (a)</t>
  </si>
  <si>
    <t>5600</t>
  </si>
  <si>
    <t>ROAD SIGNS</t>
  </si>
  <si>
    <t>56.02</t>
  </si>
  <si>
    <t>56.03</t>
  </si>
  <si>
    <t>56.05</t>
  </si>
  <si>
    <t>QTY</t>
  </si>
  <si>
    <t>SECTION 3300</t>
  </si>
  <si>
    <t>3300</t>
  </si>
  <si>
    <t>33.04</t>
  </si>
  <si>
    <t>( a ) Soft excavation</t>
  </si>
  <si>
    <t xml:space="preserve">  </t>
  </si>
  <si>
    <t xml:space="preserve">B13.01 </t>
  </si>
  <si>
    <t>month</t>
  </si>
  <si>
    <t>L.Sum</t>
  </si>
  <si>
    <t>Office and laboratory accommodation:</t>
  </si>
  <si>
    <t>Office and laboratory furniture:</t>
  </si>
  <si>
    <t xml:space="preserve">14.03 </t>
  </si>
  <si>
    <t>Office and laboratory fittings, installations and equipment:</t>
  </si>
  <si>
    <t>(a) Items measured by number:</t>
  </si>
  <si>
    <t xml:space="preserve">      </t>
  </si>
  <si>
    <t>(i) Fixed costs</t>
  </si>
  <si>
    <t>(ii) Running costs</t>
  </si>
  <si>
    <t xml:space="preserve">(b) Portable STOP and GO-RY signs </t>
  </si>
  <si>
    <t>1200</t>
  </si>
  <si>
    <t>5900</t>
  </si>
  <si>
    <t>(e) Road signs, R- and TR-series (Engineering Grade background)</t>
  </si>
  <si>
    <t>(i) R-series (1200mm diameter)</t>
  </si>
  <si>
    <t>(ii) R-series (triangula - 1500mm sides)</t>
  </si>
  <si>
    <t>(iii) TR-series (1200mm diameter)</t>
  </si>
  <si>
    <t xml:space="preserve">(f) Road signs, TW-series </t>
  </si>
  <si>
    <t>(g) Road signs, STW-, DTG-, TGS- and TG-series (Engineering Grade background, sizes as spercified for 40km/hr)</t>
  </si>
  <si>
    <t>(h) Delineators (DTH50J ) ( Size - 1000mm x 250mm including sand bags)</t>
  </si>
  <si>
    <t>(a) Safety Jackets</t>
  </si>
  <si>
    <t>22.18</t>
  </si>
  <si>
    <t>(b)  Intermidiate</t>
  </si>
  <si>
    <t>( d) Hard excavation</t>
  </si>
  <si>
    <t>m³-km</t>
  </si>
  <si>
    <t xml:space="preserve">(a) Services at offices </t>
  </si>
  <si>
    <t>(e) Gravel base/selected layer (G6 or G7) compacted to:</t>
  </si>
  <si>
    <t>Remove top soil to depths between 75mm and 150mm to spoil (Rate to include Overhaul of 2km)</t>
  </si>
  <si>
    <t>33.01</t>
  </si>
  <si>
    <t>Cut and borrow to fill, including free-haul up to 1,0km. Material obtained from other excavations;</t>
  </si>
  <si>
    <t>( a ) Material in compacted layer thickness of 200mm and less:</t>
  </si>
  <si>
    <t>(i)  Compacted to 90% Mod AASHTO density</t>
  </si>
  <si>
    <t>33/31.03</t>
  </si>
  <si>
    <t>(b) Intermidiate material</t>
  </si>
  <si>
    <t>d) For pipe diameters 450 mm to 600mm</t>
  </si>
  <si>
    <t>(c) Welded steel Fabric (ref 617)</t>
  </si>
  <si>
    <t>NOTE: The combined total tendered for item (a) through to (d) above shall not exceed 20% of the Total Tendered Sum for this phase of the project, excluding VAT, Contingency.</t>
  </si>
  <si>
    <t>TOTAL SECTION 1200 CARRIED FORWARD TO SUMMARY</t>
  </si>
  <si>
    <t>TOTAL SECTION 1300 CARRIED FORWARD TO SUMMARY</t>
  </si>
  <si>
    <t>TOTAL SECTION 1400 CARRIED FORWARD TO SUMMARY</t>
  </si>
  <si>
    <t>TOTAL SECTION 1500 CARRIED FORWARD TO SUMMARY</t>
  </si>
  <si>
    <t>TOTAL SECTION 1700 CARRIED FORWARD TO SUMMARY</t>
  </si>
  <si>
    <t>TOTAL SECTION 2100 CARRIED FORWARD TO SUMMARY</t>
  </si>
  <si>
    <t>TOTAL SECTION 2200 CARRIED FORWARD TO SUMMARY</t>
  </si>
  <si>
    <t>TOTAL SECTION 3300 CARRIED FORWARD TO SUMMARY</t>
  </si>
  <si>
    <t>TOTAL SECTION 3400 CARRIED FORWARD TO SUMMARY</t>
  </si>
  <si>
    <t>TOTAL SECTION 5200 CARRIED FORWARD TO SUMMARY</t>
  </si>
  <si>
    <t>TOTAL SECTION 5900 CARRIED FORWARD TO SUMMARY</t>
  </si>
  <si>
    <t>TOTAL SECTION 8100 CARRIED FORWARD TO SUMMARY</t>
  </si>
  <si>
    <t>Provision of traffic safety equipment for use by the Engineer</t>
  </si>
  <si>
    <t>SECTION 5100</t>
  </si>
  <si>
    <t>m3</t>
  </si>
  <si>
    <t>Non structured training</t>
  </si>
  <si>
    <t>Prov sum</t>
  </si>
  <si>
    <t>Handling cost and profit</t>
  </si>
  <si>
    <t>m2</t>
  </si>
  <si>
    <t>5200</t>
  </si>
  <si>
    <t>GABIONS</t>
  </si>
  <si>
    <t>Foundation trench excavation and backfilling</t>
  </si>
  <si>
    <t>a)In solid Rock</t>
  </si>
  <si>
    <t>In all other classes of material</t>
  </si>
  <si>
    <t>52.02</t>
  </si>
  <si>
    <t>Surface preparation for bedding the gabions</t>
  </si>
  <si>
    <t>52.03</t>
  </si>
  <si>
    <t>Gabions</t>
  </si>
  <si>
    <t>a)Galvanised gabion boxes 1 x 1 x 2m</t>
  </si>
  <si>
    <t>b) Galvanised gabion mattreses</t>
  </si>
  <si>
    <t>Filter Fabric</t>
  </si>
  <si>
    <t>5400</t>
  </si>
  <si>
    <t>GUARDRAILS</t>
  </si>
  <si>
    <t>Guardrails on timber posts</t>
  </si>
  <si>
    <t>a)Galvanised</t>
  </si>
  <si>
    <t>54.04</t>
  </si>
  <si>
    <t>End Treatments</t>
  </si>
  <si>
    <t>Nailing of gang nail plates</t>
  </si>
  <si>
    <t>c) Sheet steel</t>
  </si>
  <si>
    <t>2)Octagonal</t>
  </si>
  <si>
    <t>N0</t>
  </si>
  <si>
    <t>3)Triangular</t>
  </si>
  <si>
    <t>4)Round</t>
  </si>
  <si>
    <t>Extra over item</t>
  </si>
  <si>
    <t>a)Background of retro reflective</t>
  </si>
  <si>
    <t>Engineering grade</t>
  </si>
  <si>
    <t>b) Lettering symbols</t>
  </si>
  <si>
    <t>(i) High intensity grade</t>
  </si>
  <si>
    <t>Road sign supports</t>
  </si>
  <si>
    <t>Excavation and backfilling</t>
  </si>
  <si>
    <t>56.06</t>
  </si>
  <si>
    <t>Extra over for cement</t>
  </si>
  <si>
    <t>Structured Training</t>
  </si>
  <si>
    <t>iv) Outlet Headwall</t>
  </si>
  <si>
    <t>23.00</t>
  </si>
  <si>
    <t>SECTION 2300</t>
  </si>
  <si>
    <t>CONCRETE KERBING</t>
  </si>
  <si>
    <t>23.05</t>
  </si>
  <si>
    <t>Concrete dish drains</t>
  </si>
  <si>
    <t>(a) As per general details 20 pa concrete:</t>
  </si>
  <si>
    <t>5100</t>
  </si>
  <si>
    <t>PITCHING, STONEWORK</t>
  </si>
  <si>
    <t>51.01</t>
  </si>
  <si>
    <t>Stone Pitching</t>
  </si>
  <si>
    <t>b) Grouted Pitching</t>
  </si>
  <si>
    <t>Rate Only</t>
  </si>
  <si>
    <t>b)Single carriageway road</t>
  </si>
  <si>
    <t>Contract Values</t>
  </si>
  <si>
    <t>(ii) 95% of modified AASHTO density (150mm layer thickness)</t>
  </si>
  <si>
    <t>kg</t>
  </si>
  <si>
    <t xml:space="preserve">Overhaul on material hauled in excess of 2,0km (ordinary  overhaul) </t>
  </si>
  <si>
    <t>up to or through 2,0km (restricted overhaul)</t>
  </si>
  <si>
    <t>Concrete Culverts</t>
  </si>
  <si>
    <t>(m) Survey assistant</t>
  </si>
  <si>
    <t>(a) Labour x 8</t>
  </si>
  <si>
    <t>(a) Flagmen x 2</t>
  </si>
  <si>
    <t>(b) Bricklayer x 4</t>
  </si>
  <si>
    <t>(c) Security x 4</t>
  </si>
  <si>
    <t>Rate only</t>
  </si>
  <si>
    <t>B18.01</t>
  </si>
  <si>
    <t>B18.01 (a)</t>
  </si>
  <si>
    <t>B18.03 (a)</t>
  </si>
  <si>
    <t>12.02</t>
  </si>
  <si>
    <t>B15.03 (n)</t>
  </si>
  <si>
    <t>(b) Pipe Culverts On class B bedding</t>
  </si>
  <si>
    <t>600mm dia. Type 100 D</t>
  </si>
  <si>
    <t>22.10</t>
  </si>
  <si>
    <t>(ii)</t>
  </si>
  <si>
    <t>SECTION 1800</t>
  </si>
  <si>
    <t>DAY WORK</t>
  </si>
  <si>
    <t>Earthworks for temporary deviations:</t>
  </si>
  <si>
    <t>15.01</t>
  </si>
  <si>
    <t>(a) Shaping of temporary deviations</t>
  </si>
  <si>
    <t>(b) Cut and borrow to fill</t>
  </si>
  <si>
    <t>(c) Cut to spoil</t>
  </si>
  <si>
    <t>Community Participation, CLO.</t>
  </si>
  <si>
    <t>18.00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</si>
  <si>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</si>
  <si>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</si>
  <si>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</si>
  <si>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</si>
  <si>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</si>
  <si>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</si>
  <si>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</si>
  <si>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</si>
  <si>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</si>
  <si>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</si>
  <si>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</si>
  <si>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</si>
  <si>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</si>
  <si>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</si>
  <si>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</si>
  <si>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</si>
  <si>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</si>
  <si>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Pavement layers constructed from gravel obtained from borrow pits, including freehaul of 1km</t>
  </si>
  <si>
    <t>B54.14</t>
  </si>
  <si>
    <t>b)Bull Noses</t>
  </si>
  <si>
    <t>54.00</t>
  </si>
  <si>
    <t>54.01</t>
  </si>
  <si>
    <t>52.00</t>
  </si>
  <si>
    <t>Cut and borrow to fill, including free-haul up to 0,5km. Material obtained from other excavations;</t>
  </si>
  <si>
    <t>Cut to spoil, including free-haul up to 0.5km. Material obtained from;</t>
  </si>
  <si>
    <t>Removal of unsuitable material (including free-haul = 0.5km)</t>
  </si>
  <si>
    <t>33/B16.02</t>
  </si>
  <si>
    <t>man/days</t>
  </si>
  <si>
    <t xml:space="preserve">i) Inlet headwall </t>
  </si>
  <si>
    <t>Services as specified in clause 1401, namely water, electricity, sewerage, etc, etc:</t>
  </si>
  <si>
    <t>Steel reinforcement</t>
  </si>
  <si>
    <t>(a) Mild steel bars</t>
  </si>
  <si>
    <t>SCHEDULE B : ROADWORKS</t>
  </si>
  <si>
    <t xml:space="preserve">TOTAL   </t>
  </si>
  <si>
    <t>(b) Mesh ref 617 for infills and slabs</t>
  </si>
  <si>
    <t>Joints</t>
  </si>
  <si>
    <t>(a) Isolation joints</t>
  </si>
  <si>
    <t>(b) Services that adjoin a trench</t>
  </si>
  <si>
    <t>PSC  allowance per meeting x 6 Members</t>
  </si>
  <si>
    <t>SUB-TOTAL A (1+2+3+4+5+6+7+8+9+10+11+12+13 + 14+15+16+17+18)</t>
  </si>
  <si>
    <t>Months</t>
  </si>
  <si>
    <t>Handling cost and profit for Training</t>
  </si>
  <si>
    <t>i)Vertical formwork</t>
  </si>
  <si>
    <t xml:space="preserve">VAT @ 15% </t>
  </si>
  <si>
    <t>SUMMARY OF COSTS</t>
  </si>
  <si>
    <t xml:space="preserve">Month </t>
  </si>
  <si>
    <t>Month</t>
  </si>
  <si>
    <t>SUB-TOTAL  B</t>
  </si>
  <si>
    <t>(n) (i) Survey and design of alternative routes</t>
  </si>
  <si>
    <t xml:space="preserve">        (ii) Handling cost and profit in respect of subitem B18.01(n)(i)</t>
  </si>
  <si>
    <t>CONSTRUCTION OF NEW LOOTS INTERNAL STREETS</t>
  </si>
  <si>
    <t>1)Rectangular</t>
  </si>
  <si>
    <t>Road sign boards, including unistruss, clamps, screws and washers</t>
  </si>
  <si>
    <t>b) Timber Support (upto 119mm diameter and 3.0m high)</t>
  </si>
  <si>
    <t>TOTAL SECTION 2300 CARRIED FORWARD TO SUMMARY</t>
  </si>
  <si>
    <t xml:space="preserve">(d) Compliance with Health &amp; Safety Act </t>
  </si>
  <si>
    <t>(e) Compliance with Environmental Management Programme (EMPr) obligations</t>
  </si>
  <si>
    <t>Pro. Sum</t>
  </si>
  <si>
    <t>Less</t>
  </si>
  <si>
    <t>less</t>
  </si>
  <si>
    <t>5% Contingencies</t>
  </si>
  <si>
    <t>Single Pipe Brick headwall at outlet (Demolish and construct)</t>
  </si>
  <si>
    <t>Rate  Only</t>
  </si>
</sst>
</file>

<file path=xl/styles.xml><?xml version="1.0" encoding="utf-8"?>
<styleSheet xmlns="http://schemas.openxmlformats.org/spreadsheetml/2006/main">
  <numFmts count="4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"/>
    <numFmt numFmtId="181" formatCode="#,##0.0"/>
    <numFmt numFmtId="182" formatCode="[$R-1C09]\ #,##0.00"/>
    <numFmt numFmtId="183" formatCode="#,##0.000"/>
    <numFmt numFmtId="184" formatCode="[$-1C09]dd\ mmmm\ yyyy;@"/>
    <numFmt numFmtId="185" formatCode="_ * #,##0_ ;_ * \-#,##0_ ;_ * &quot;-&quot;??_ ;_ @_ "/>
    <numFmt numFmtId="186" formatCode="#,##0.0_);\(#,##0.0\)"/>
    <numFmt numFmtId="187" formatCode="0.00_)"/>
    <numFmt numFmtId="188" formatCode="\P#,##0.00"/>
    <numFmt numFmtId="189" formatCode="0.000_)"/>
    <numFmt numFmtId="190" formatCode="[$-409]dd\-mmm\-yy;@"/>
    <numFmt numFmtId="191" formatCode="#,##0.0000"/>
    <numFmt numFmtId="192" formatCode="#,##0;[Red]#,##0"/>
    <numFmt numFmtId="193" formatCode="0.000"/>
    <numFmt numFmtId="194" formatCode="&quot;R&quot;\ #,##0.00"/>
    <numFmt numFmtId="195" formatCode="[$R-1C09]#,##0.00"/>
    <numFmt numFmtId="196" formatCode="#,##0.0000000000"/>
    <numFmt numFmtId="197" formatCode="&quot;R&quot;#,##0.00"/>
    <numFmt numFmtId="198" formatCode="[$-1C09]dddd\,\ dd\ mmmm\ yyyy"/>
    <numFmt numFmtId="199" formatCode="[$-409]h:mm:ss\ AM/PM"/>
    <numFmt numFmtId="200" formatCode="0.0%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Courier New"/>
      <family val="3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Helv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1"/>
      <name val="Tms Rmn"/>
      <family val="0"/>
    </font>
    <font>
      <b/>
      <i/>
      <sz val="16"/>
      <name val="Helv"/>
      <family val="0"/>
    </font>
    <font>
      <sz val="8"/>
      <color indexed="10"/>
      <name val="Arial Narrow"/>
      <family val="2"/>
    </font>
    <font>
      <b/>
      <sz val="12"/>
      <name val="MS Sans Serif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6" fillId="0" borderId="0">
      <alignment horizontal="center" wrapText="1"/>
      <protection locked="0"/>
    </xf>
    <xf numFmtId="184" fontId="16" fillId="0" borderId="0">
      <alignment horizontal="center" wrapText="1"/>
      <protection locked="0"/>
    </xf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89" fontId="22" fillId="0" borderId="0">
      <alignment/>
      <protection/>
    </xf>
    <xf numFmtId="189" fontId="22" fillId="0" borderId="0">
      <alignment/>
      <protection/>
    </xf>
    <xf numFmtId="189" fontId="22" fillId="0" borderId="0">
      <alignment/>
      <protection/>
    </xf>
    <xf numFmtId="189" fontId="22" fillId="0" borderId="0">
      <alignment/>
      <protection/>
    </xf>
    <xf numFmtId="189" fontId="22" fillId="0" borderId="0">
      <alignment/>
      <protection/>
    </xf>
    <xf numFmtId="189" fontId="22" fillId="0" borderId="0">
      <alignment/>
      <protection/>
    </xf>
    <xf numFmtId="189" fontId="22" fillId="0" borderId="0">
      <alignment/>
      <protection/>
    </xf>
    <xf numFmtId="189" fontId="22" fillId="0" borderId="0">
      <alignment/>
      <protection/>
    </xf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81" fontId="4" fillId="0" borderId="3" applyProtection="0">
      <alignment/>
    </xf>
    <xf numFmtId="181" fontId="4" fillId="0" borderId="3" applyProtection="0">
      <alignment/>
    </xf>
    <xf numFmtId="181" fontId="4" fillId="0" borderId="3" applyProtection="0">
      <alignment/>
    </xf>
    <xf numFmtId="4" fontId="17" fillId="0" borderId="3" applyProtection="0">
      <alignment/>
    </xf>
    <xf numFmtId="183" fontId="4" fillId="0" borderId="3" applyProtection="0">
      <alignment/>
    </xf>
    <xf numFmtId="183" fontId="4" fillId="0" borderId="3" applyProtection="0">
      <alignment/>
    </xf>
    <xf numFmtId="183" fontId="4" fillId="0" borderId="3" applyProtection="0">
      <alignment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Protection="0">
      <alignment/>
    </xf>
    <xf numFmtId="184" fontId="10" fillId="0" borderId="0" applyProtection="0">
      <alignment/>
    </xf>
    <xf numFmtId="0" fontId="50" fillId="0" borderId="0" applyNumberFormat="0" applyFill="0" applyBorder="0" applyAlignment="0" applyProtection="0"/>
    <xf numFmtId="2" fontId="10" fillId="0" borderId="0" applyProtection="0">
      <alignment/>
    </xf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4" applyNumberFormat="0" applyAlignment="0" applyProtection="0"/>
    <xf numFmtId="184" fontId="12" fillId="0" borderId="4" applyNumberFormat="0" applyAlignment="0" applyProtection="0"/>
    <xf numFmtId="0" fontId="12" fillId="0" borderId="5">
      <alignment horizontal="left" vertical="center"/>
      <protection/>
    </xf>
    <xf numFmtId="184" fontId="12" fillId="0" borderId="5">
      <alignment horizontal="left" vertical="center"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Protection="0">
      <alignment/>
    </xf>
    <xf numFmtId="184" fontId="11" fillId="0" borderId="0" applyProtection="0">
      <alignment/>
    </xf>
    <xf numFmtId="0" fontId="12" fillId="0" borderId="0" applyProtection="0">
      <alignment/>
    </xf>
    <xf numFmtId="184" fontId="12" fillId="0" borderId="0" applyProtection="0">
      <alignment/>
    </xf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186" fontId="18" fillId="31" borderId="0">
      <alignment/>
      <protection/>
    </xf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87" fontId="23" fillId="0" borderId="0">
      <alignment/>
      <protection/>
    </xf>
    <xf numFmtId="0" fontId="4" fillId="0" borderId="0">
      <alignment/>
      <protection/>
    </xf>
    <xf numFmtId="184" fontId="4" fillId="0" borderId="0">
      <alignment/>
      <protection/>
    </xf>
    <xf numFmtId="0" fontId="4" fillId="0" borderId="0">
      <alignment/>
      <protection/>
    </xf>
    <xf numFmtId="184" fontId="4" fillId="0" borderId="0">
      <alignment/>
      <protection/>
    </xf>
    <xf numFmtId="0" fontId="4" fillId="0" borderId="0">
      <alignment/>
      <protection/>
    </xf>
    <xf numFmtId="184" fontId="4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33" borderId="10" applyNumberFormat="0" applyFont="0" applyAlignment="0" applyProtection="0"/>
    <xf numFmtId="0" fontId="19" fillId="0" borderId="0">
      <alignment/>
      <protection/>
    </xf>
    <xf numFmtId="184" fontId="19" fillId="0" borderId="0">
      <alignment/>
      <protection/>
    </xf>
    <xf numFmtId="0" fontId="20" fillId="0" borderId="0">
      <alignment/>
      <protection/>
    </xf>
    <xf numFmtId="184" fontId="20" fillId="0" borderId="0">
      <alignment/>
      <protection/>
    </xf>
    <xf numFmtId="0" fontId="21" fillId="0" borderId="11">
      <alignment/>
      <protection/>
    </xf>
    <xf numFmtId="184" fontId="21" fillId="0" borderId="11">
      <alignment/>
      <protection/>
    </xf>
    <xf numFmtId="0" fontId="58" fillId="27" borderId="12" applyNumberFormat="0" applyAlignment="0" applyProtection="0"/>
    <xf numFmtId="14" fontId="16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13" applyProtection="0">
      <alignment/>
    </xf>
    <xf numFmtId="184" fontId="10" fillId="0" borderId="13" applyProtection="0">
      <alignment/>
    </xf>
    <xf numFmtId="0" fontId="24" fillId="0" borderId="0">
      <alignment vertical="top"/>
      <protection/>
    </xf>
    <xf numFmtId="184" fontId="24" fillId="0" borderId="0">
      <alignment vertical="top"/>
      <protection/>
    </xf>
    <xf numFmtId="0" fontId="60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left" vertical="center" wrapText="1"/>
    </xf>
    <xf numFmtId="0" fontId="5" fillId="0" borderId="16" xfId="0" applyFont="1" applyBorder="1" applyAlignment="1" quotePrefix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4" fillId="0" borderId="17" xfId="111" applyFont="1" applyBorder="1" applyAlignment="1" applyProtection="1">
      <alignment horizontal="left" vertical="center" wrapText="1"/>
      <protection/>
    </xf>
    <xf numFmtId="0" fontId="4" fillId="0" borderId="17" xfId="111" applyFont="1" applyFill="1" applyBorder="1" applyAlignment="1" applyProtection="1">
      <alignment horizontal="center" vertical="center"/>
      <protection/>
    </xf>
    <xf numFmtId="180" fontId="4" fillId="0" borderId="17" xfId="111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 quotePrefix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80" fontId="5" fillId="0" borderId="0" xfId="0" applyNumberFormat="1" applyFont="1" applyBorder="1" applyAlignment="1" quotePrefix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 quotePrefix="1">
      <alignment horizontal="center" vertical="center"/>
    </xf>
    <xf numFmtId="180" fontId="5" fillId="0" borderId="16" xfId="0" applyNumberFormat="1" applyFont="1" applyBorder="1" applyAlignment="1" quotePrefix="1">
      <alignment horizontal="center" vertical="center"/>
    </xf>
    <xf numFmtId="49" fontId="4" fillId="0" borderId="17" xfId="111" applyNumberFormat="1" applyFont="1" applyBorder="1" applyAlignment="1">
      <alignment horizontal="center" vertical="center"/>
      <protection/>
    </xf>
    <xf numFmtId="0" fontId="4" fillId="0" borderId="17" xfId="111" applyFont="1" applyBorder="1" applyAlignment="1">
      <alignment horizontal="left" vertical="center" wrapText="1"/>
      <protection/>
    </xf>
    <xf numFmtId="0" fontId="4" fillId="0" borderId="17" xfId="111" applyFont="1" applyFill="1" applyBorder="1" applyAlignment="1">
      <alignment horizontal="center" vertical="center"/>
      <protection/>
    </xf>
    <xf numFmtId="0" fontId="4" fillId="0" borderId="14" xfId="111" applyFont="1" applyBorder="1" applyAlignment="1">
      <alignment horizontal="left" vertical="center" wrapText="1"/>
      <protection/>
    </xf>
    <xf numFmtId="0" fontId="4" fillId="0" borderId="14" xfId="111" applyFont="1" applyFill="1" applyBorder="1" applyAlignment="1">
      <alignment horizontal="center" vertical="center"/>
      <protection/>
    </xf>
    <xf numFmtId="180" fontId="4" fillId="0" borderId="14" xfId="111" applyNumberFormat="1" applyFont="1" applyBorder="1" applyAlignment="1">
      <alignment horizontal="center" vertical="center"/>
      <protection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4" xfId="111" applyNumberFormat="1" applyFont="1" applyBorder="1" applyAlignment="1">
      <alignment horizontal="center" vertical="center"/>
      <protection/>
    </xf>
    <xf numFmtId="180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4" fillId="0" borderId="17" xfId="111" applyNumberFormat="1" applyFont="1" applyBorder="1" applyAlignment="1">
      <alignment horizontal="center" vertical="center"/>
      <protection/>
    </xf>
    <xf numFmtId="0" fontId="4" fillId="0" borderId="17" xfId="111" applyFont="1" applyBorder="1" applyAlignment="1">
      <alignment horizontal="left" vertical="center" wrapText="1"/>
      <protection/>
    </xf>
    <xf numFmtId="0" fontId="4" fillId="0" borderId="17" xfId="111" applyFont="1" applyFill="1" applyBorder="1" applyAlignment="1">
      <alignment horizontal="center" vertical="center"/>
      <protection/>
    </xf>
    <xf numFmtId="49" fontId="4" fillId="0" borderId="14" xfId="111" applyNumberFormat="1" applyFont="1" applyBorder="1" applyAlignment="1">
      <alignment horizontal="center" vertical="center"/>
      <protection/>
    </xf>
    <xf numFmtId="0" fontId="4" fillId="0" borderId="14" xfId="111" applyFont="1" applyBorder="1" applyAlignment="1">
      <alignment horizontal="left" vertical="center" wrapText="1"/>
      <protection/>
    </xf>
    <xf numFmtId="0" fontId="4" fillId="0" borderId="14" xfId="111" applyFont="1" applyFill="1" applyBorder="1" applyAlignment="1">
      <alignment horizontal="center" vertical="center"/>
      <protection/>
    </xf>
    <xf numFmtId="1" fontId="4" fillId="0" borderId="14" xfId="111" applyNumberFormat="1" applyFont="1" applyBorder="1" applyAlignment="1">
      <alignment horizontal="center" vertical="center"/>
      <protection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80" fontId="5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111" applyFont="1" applyBorder="1" applyAlignment="1">
      <alignment horizontal="center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111" applyFont="1" applyBorder="1" applyAlignment="1">
      <alignment horizontal="center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111" applyFont="1" applyBorder="1" applyAlignment="1">
      <alignment horizontal="center" vertical="center"/>
      <protection/>
    </xf>
    <xf numFmtId="180" fontId="4" fillId="0" borderId="14" xfId="111" applyNumberFormat="1" applyFont="1" applyBorder="1" applyAlignment="1">
      <alignment horizontal="center" vertical="center"/>
      <protection/>
    </xf>
    <xf numFmtId="0" fontId="4" fillId="0" borderId="0" xfId="11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185" fontId="4" fillId="0" borderId="14" xfId="44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5" fillId="0" borderId="0" xfId="112" applyFont="1" applyAlignment="1">
      <alignment horizontal="center" vertical="center"/>
      <protection/>
    </xf>
    <xf numFmtId="0" fontId="6" fillId="0" borderId="0" xfId="112" applyFont="1" applyAlignment="1">
      <alignment horizontal="center" vertical="center"/>
      <protection/>
    </xf>
    <xf numFmtId="0" fontId="5" fillId="0" borderId="0" xfId="112" applyFont="1" applyAlignment="1">
      <alignment vertical="center"/>
      <protection/>
    </xf>
    <xf numFmtId="0" fontId="5" fillId="0" borderId="14" xfId="112" applyFont="1" applyBorder="1" applyAlignment="1">
      <alignment horizontal="center" vertical="center"/>
      <protection/>
    </xf>
    <xf numFmtId="0" fontId="6" fillId="0" borderId="14" xfId="112" applyFont="1" applyBorder="1" applyAlignment="1">
      <alignment horizontal="center" vertical="center"/>
      <protection/>
    </xf>
    <xf numFmtId="0" fontId="13" fillId="0" borderId="14" xfId="112" applyFont="1" applyBorder="1" applyAlignment="1">
      <alignment horizontal="center" vertical="center"/>
      <protection/>
    </xf>
    <xf numFmtId="0" fontId="13" fillId="0" borderId="14" xfId="112" applyFont="1" applyBorder="1" applyAlignment="1">
      <alignment horizontal="left" vertical="center"/>
      <protection/>
    </xf>
    <xf numFmtId="0" fontId="13" fillId="0" borderId="17" xfId="112" applyFont="1" applyBorder="1" applyAlignment="1">
      <alignment horizontal="center" vertical="center"/>
      <protection/>
    </xf>
    <xf numFmtId="0" fontId="14" fillId="0" borderId="0" xfId="112" applyFont="1" applyBorder="1" applyAlignment="1">
      <alignment horizontal="center" vertical="center"/>
      <protection/>
    </xf>
    <xf numFmtId="0" fontId="14" fillId="0" borderId="0" xfId="112" applyFont="1" applyBorder="1" applyAlignment="1">
      <alignment vertical="center"/>
      <protection/>
    </xf>
    <xf numFmtId="179" fontId="14" fillId="0" borderId="0" xfId="58" applyFont="1" applyBorder="1" applyAlignment="1">
      <alignment vertical="center"/>
    </xf>
    <xf numFmtId="0" fontId="6" fillId="0" borderId="0" xfId="112" applyFont="1" applyBorder="1" applyAlignment="1">
      <alignment horizontal="center" vertical="center"/>
      <protection/>
    </xf>
    <xf numFmtId="0" fontId="6" fillId="0" borderId="0" xfId="112" applyFont="1" applyBorder="1" applyAlignment="1">
      <alignment horizontal="left" vertical="center"/>
      <protection/>
    </xf>
    <xf numFmtId="49" fontId="5" fillId="0" borderId="19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111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179" fontId="4" fillId="0" borderId="14" xfId="44" applyFont="1" applyBorder="1" applyAlignment="1" applyProtection="1">
      <alignment horizontal="center" vertical="center"/>
      <protection/>
    </xf>
    <xf numFmtId="179" fontId="4" fillId="0" borderId="14" xfId="44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/>
      <protection/>
    </xf>
    <xf numFmtId="0" fontId="5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/>
      <protection/>
    </xf>
    <xf numFmtId="0" fontId="13" fillId="0" borderId="0" xfId="112" applyFont="1" applyBorder="1" applyAlignment="1">
      <alignment horizontal="left" vertical="center"/>
      <protection/>
    </xf>
    <xf numFmtId="0" fontId="14" fillId="0" borderId="0" xfId="112" applyFont="1" applyBorder="1" applyAlignment="1" quotePrefix="1">
      <alignment horizontal="center" vertical="center"/>
      <protection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1" fontId="4" fillId="0" borderId="17" xfId="111" applyNumberFormat="1" applyFont="1" applyFill="1" applyBorder="1" applyAlignment="1">
      <alignment horizontal="center" vertical="center"/>
      <protection/>
    </xf>
    <xf numFmtId="4" fontId="4" fillId="0" borderId="14" xfId="0" applyNumberFormat="1" applyFont="1" applyFill="1" applyBorder="1" applyAlignment="1">
      <alignment horizontal="right" vertical="center"/>
    </xf>
    <xf numFmtId="179" fontId="4" fillId="0" borderId="14" xfId="44" applyFont="1" applyFill="1" applyBorder="1" applyAlignment="1">
      <alignment horizontal="center" vertical="center"/>
    </xf>
    <xf numFmtId="10" fontId="4" fillId="0" borderId="14" xfId="44" applyNumberFormat="1" applyFont="1" applyFill="1" applyBorder="1" applyAlignment="1">
      <alignment horizontal="center" vertical="center"/>
    </xf>
    <xf numFmtId="9" fontId="4" fillId="0" borderId="14" xfId="122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1" fontId="4" fillId="0" borderId="14" xfId="122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center" vertical="center"/>
    </xf>
    <xf numFmtId="9" fontId="4" fillId="0" borderId="14" xfId="122" applyFont="1" applyFill="1" applyBorder="1" applyAlignment="1">
      <alignment horizontal="center" vertical="center"/>
    </xf>
    <xf numFmtId="1" fontId="4" fillId="0" borderId="14" xfId="111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49" fontId="4" fillId="0" borderId="23" xfId="111" applyNumberFormat="1" applyFont="1" applyBorder="1" applyAlignment="1" applyProtection="1">
      <alignment horizontal="center" vertical="center"/>
      <protection/>
    </xf>
    <xf numFmtId="3" fontId="4" fillId="0" borderId="24" xfId="0" applyNumberFormat="1" applyFont="1" applyFill="1" applyBorder="1" applyAlignment="1">
      <alignment horizontal="right" vertical="center"/>
    </xf>
    <xf numFmtId="49" fontId="4" fillId="0" borderId="25" xfId="0" applyNumberFormat="1" applyFont="1" applyBorder="1" applyAlignment="1" applyProtection="1">
      <alignment horizontal="center" vertical="center"/>
      <protection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 applyProtection="1">
      <alignment horizontal="right" vertical="center"/>
      <protection locked="0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 horizontal="right" vertical="center"/>
    </xf>
    <xf numFmtId="49" fontId="4" fillId="0" borderId="29" xfId="0" applyNumberFormat="1" applyFont="1" applyBorder="1" applyAlignment="1" applyProtection="1">
      <alignment horizontal="center" vertical="center"/>
      <protection/>
    </xf>
    <xf numFmtId="4" fontId="4" fillId="0" borderId="26" xfId="0" applyNumberFormat="1" applyFont="1" applyFill="1" applyBorder="1" applyAlignment="1" applyProtection="1">
      <alignment horizontal="right" vertical="center"/>
      <protection locked="0"/>
    </xf>
    <xf numFmtId="1" fontId="4" fillId="0" borderId="22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 applyProtection="1">
      <alignment horizontal="right" vertical="center"/>
      <protection locked="0"/>
    </xf>
    <xf numFmtId="49" fontId="4" fillId="0" borderId="23" xfId="111" applyNumberFormat="1" applyFont="1" applyBorder="1" applyAlignment="1">
      <alignment horizontal="center" vertical="center"/>
      <protection/>
    </xf>
    <xf numFmtId="49" fontId="4" fillId="0" borderId="25" xfId="111" applyNumberFormat="1" applyFont="1" applyBorder="1" applyAlignment="1">
      <alignment horizontal="center" vertical="center"/>
      <protection/>
    </xf>
    <xf numFmtId="4" fontId="4" fillId="0" borderId="26" xfId="0" applyNumberFormat="1" applyFont="1" applyFill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4" fillId="0" borderId="23" xfId="111" applyNumberFormat="1" applyFont="1" applyBorder="1" applyAlignment="1">
      <alignment horizontal="center" vertical="center"/>
      <protection/>
    </xf>
    <xf numFmtId="49" fontId="4" fillId="0" borderId="25" xfId="111" applyNumberFormat="1" applyFont="1" applyBorder="1" applyAlignment="1">
      <alignment horizontal="center" vertical="center"/>
      <protection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2" fontId="0" fillId="0" borderId="2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" fontId="5" fillId="0" borderId="22" xfId="0" applyNumberFormat="1" applyFont="1" applyFill="1" applyBorder="1" applyAlignment="1" applyProtection="1">
      <alignment horizontal="right" vertical="center"/>
      <protection locked="0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right" vertical="center"/>
    </xf>
    <xf numFmtId="0" fontId="13" fillId="0" borderId="34" xfId="112" applyFont="1" applyBorder="1" applyAlignment="1">
      <alignment horizontal="left" vertical="center"/>
      <protection/>
    </xf>
    <xf numFmtId="0" fontId="13" fillId="0" borderId="35" xfId="112" applyFont="1" applyBorder="1" applyAlignment="1">
      <alignment horizontal="left" vertical="center"/>
      <protection/>
    </xf>
    <xf numFmtId="0" fontId="5" fillId="0" borderId="0" xfId="112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179" fontId="4" fillId="0" borderId="14" xfId="44" applyFont="1" applyFill="1" applyBorder="1" applyAlignment="1">
      <alignment horizontal="right" vertical="center"/>
    </xf>
    <xf numFmtId="49" fontId="4" fillId="0" borderId="35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9" fontId="4" fillId="0" borderId="14" xfId="44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112" applyFont="1" applyBorder="1" applyAlignment="1">
      <alignment vertical="center"/>
      <protection/>
    </xf>
    <xf numFmtId="0" fontId="13" fillId="0" borderId="17" xfId="112" applyFont="1" applyBorder="1" applyAlignment="1">
      <alignment horizontal="left" vertical="center"/>
      <protection/>
    </xf>
    <xf numFmtId="4" fontId="5" fillId="0" borderId="0" xfId="112" applyNumberFormat="1" applyFont="1" applyAlignment="1">
      <alignment horizontal="center" vertical="center"/>
      <protection/>
    </xf>
    <xf numFmtId="49" fontId="13" fillId="0" borderId="14" xfId="112" applyNumberFormat="1" applyFont="1" applyBorder="1" applyAlignment="1">
      <alignment horizontal="center" vertical="center"/>
      <protection/>
    </xf>
    <xf numFmtId="49" fontId="5" fillId="0" borderId="36" xfId="0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75" fontId="14" fillId="0" borderId="0" xfId="112" applyNumberFormat="1" applyFont="1" applyBorder="1" applyAlignment="1">
      <alignment vertical="center"/>
      <protection/>
    </xf>
    <xf numFmtId="175" fontId="5" fillId="0" borderId="0" xfId="112" applyNumberFormat="1" applyFont="1" applyAlignment="1">
      <alignment vertical="center"/>
      <protection/>
    </xf>
    <xf numFmtId="2" fontId="4" fillId="0" borderId="0" xfId="0" applyNumberFormat="1" applyFont="1" applyBorder="1" applyAlignment="1">
      <alignment vertical="center"/>
    </xf>
    <xf numFmtId="19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5" fillId="0" borderId="0" xfId="112" applyNumberFormat="1" applyFont="1" applyBorder="1" applyAlignment="1">
      <alignment horizontal="center" vertical="center"/>
      <protection/>
    </xf>
    <xf numFmtId="4" fontId="13" fillId="0" borderId="14" xfId="112" applyNumberFormat="1" applyFont="1" applyBorder="1" applyAlignment="1">
      <alignment horizontal="right" vertical="center"/>
      <protection/>
    </xf>
    <xf numFmtId="4" fontId="13" fillId="0" borderId="17" xfId="112" applyNumberFormat="1" applyFont="1" applyBorder="1" applyAlignment="1">
      <alignment horizontal="right" vertical="center"/>
      <protection/>
    </xf>
    <xf numFmtId="49" fontId="61" fillId="0" borderId="25" xfId="0" applyNumberFormat="1" applyFont="1" applyBorder="1" applyAlignment="1">
      <alignment horizontal="center" vertical="center" wrapText="1"/>
    </xf>
    <xf numFmtId="4" fontId="4" fillId="0" borderId="0" xfId="44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44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44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44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Alignment="1">
      <alignment vertical="center"/>
    </xf>
    <xf numFmtId="1" fontId="4" fillId="0" borderId="14" xfId="0" applyNumberFormat="1" applyFont="1" applyBorder="1" applyAlignment="1">
      <alignment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112" applyFont="1" applyBorder="1" applyAlignment="1">
      <alignment horizontal="center" vertical="center"/>
      <protection/>
    </xf>
    <xf numFmtId="0" fontId="5" fillId="35" borderId="17" xfId="112" applyFont="1" applyFill="1" applyBorder="1" applyAlignment="1">
      <alignment horizontal="center" vertical="center"/>
      <protection/>
    </xf>
    <xf numFmtId="0" fontId="5" fillId="35" borderId="17" xfId="112" applyFont="1" applyFill="1" applyBorder="1" applyAlignment="1">
      <alignment horizontal="right" vertical="center"/>
      <protection/>
    </xf>
    <xf numFmtId="0" fontId="4" fillId="0" borderId="0" xfId="0" applyNumberFormat="1" applyFont="1" applyBorder="1" applyAlignment="1">
      <alignment horizontal="left" vertical="center" wrapText="1"/>
    </xf>
    <xf numFmtId="197" fontId="4" fillId="0" borderId="14" xfId="44" applyNumberFormat="1" applyFont="1" applyFill="1" applyBorder="1" applyAlignment="1">
      <alignment horizontal="center" vertical="center"/>
    </xf>
    <xf numFmtId="197" fontId="4" fillId="0" borderId="26" xfId="0" applyNumberFormat="1" applyFont="1" applyFill="1" applyBorder="1" applyAlignment="1">
      <alignment horizontal="right" vertical="center"/>
    </xf>
    <xf numFmtId="197" fontId="4" fillId="0" borderId="14" xfId="0" applyNumberFormat="1" applyFont="1" applyFill="1" applyBorder="1" applyAlignment="1">
      <alignment horizontal="center" vertical="center"/>
    </xf>
    <xf numFmtId="197" fontId="4" fillId="0" borderId="14" xfId="122" applyNumberFormat="1" applyFont="1" applyFill="1" applyBorder="1" applyAlignment="1">
      <alignment horizontal="center" vertical="center"/>
    </xf>
    <xf numFmtId="197" fontId="5" fillId="0" borderId="37" xfId="0" applyNumberFormat="1" applyFont="1" applyFill="1" applyBorder="1" applyAlignment="1" applyProtection="1">
      <alignment horizontal="right" vertical="center"/>
      <protection locked="0"/>
    </xf>
    <xf numFmtId="197" fontId="4" fillId="0" borderId="0" xfId="0" applyNumberFormat="1" applyFont="1" applyAlignment="1">
      <alignment vertical="center"/>
    </xf>
    <xf numFmtId="197" fontId="4" fillId="0" borderId="26" xfId="0" applyNumberFormat="1" applyFont="1" applyFill="1" applyBorder="1" applyAlignment="1" applyProtection="1">
      <alignment horizontal="right" vertical="center"/>
      <protection locked="0"/>
    </xf>
    <xf numFmtId="10" fontId="4" fillId="0" borderId="14" xfId="0" applyNumberFormat="1" applyFont="1" applyFill="1" applyBorder="1" applyAlignment="1">
      <alignment horizontal="center" vertical="center"/>
    </xf>
    <xf numFmtId="197" fontId="5" fillId="0" borderId="37" xfId="0" applyNumberFormat="1" applyFont="1" applyFill="1" applyBorder="1" applyAlignment="1" applyProtection="1">
      <alignment horizontal="right" vertical="center"/>
      <protection locked="0"/>
    </xf>
    <xf numFmtId="197" fontId="4" fillId="0" borderId="14" xfId="0" applyNumberFormat="1" applyFont="1" applyFill="1" applyBorder="1" applyAlignment="1">
      <alignment horizontal="center" vertical="center"/>
    </xf>
    <xf numFmtId="197" fontId="4" fillId="0" borderId="14" xfId="44" applyNumberFormat="1" applyFont="1" applyFill="1" applyBorder="1" applyAlignment="1">
      <alignment horizontal="center" vertical="center"/>
    </xf>
    <xf numFmtId="10" fontId="4" fillId="0" borderId="14" xfId="122" applyNumberFormat="1" applyFont="1" applyFill="1" applyBorder="1" applyAlignment="1">
      <alignment horizontal="center" vertical="center"/>
    </xf>
    <xf numFmtId="197" fontId="4" fillId="0" borderId="26" xfId="0" applyNumberFormat="1" applyFont="1" applyFill="1" applyBorder="1" applyAlignment="1">
      <alignment horizontal="right" vertical="center"/>
    </xf>
    <xf numFmtId="197" fontId="5" fillId="0" borderId="37" xfId="0" applyNumberFormat="1" applyFont="1" applyFill="1" applyBorder="1" applyAlignment="1">
      <alignment horizontal="right" vertical="center"/>
    </xf>
    <xf numFmtId="197" fontId="4" fillId="0" borderId="0" xfId="0" applyNumberFormat="1" applyFont="1" applyAlignment="1">
      <alignment vertical="center"/>
    </xf>
    <xf numFmtId="185" fontId="4" fillId="0" borderId="14" xfId="44" applyNumberFormat="1" applyFont="1" applyBorder="1" applyAlignment="1">
      <alignment horizontal="center" vertical="center"/>
    </xf>
    <xf numFmtId="197" fontId="4" fillId="0" borderId="14" xfId="0" applyNumberFormat="1" applyFont="1" applyFill="1" applyBorder="1" applyAlignment="1">
      <alignment horizontal="right" vertical="center"/>
    </xf>
    <xf numFmtId="197" fontId="5" fillId="0" borderId="36" xfId="0" applyNumberFormat="1" applyFont="1" applyFill="1" applyBorder="1" applyAlignment="1" applyProtection="1">
      <alignment horizontal="right" vertical="center"/>
      <protection locked="0"/>
    </xf>
    <xf numFmtId="197" fontId="13" fillId="0" borderId="14" xfId="112" applyNumberFormat="1" applyFont="1" applyBorder="1" applyAlignment="1">
      <alignment horizontal="right" vertical="center"/>
      <protection/>
    </xf>
    <xf numFmtId="197" fontId="13" fillId="0" borderId="14" xfId="112" applyNumberFormat="1" applyFont="1" applyFill="1" applyBorder="1" applyAlignment="1">
      <alignment horizontal="right" vertical="center"/>
      <protection/>
    </xf>
    <xf numFmtId="197" fontId="5" fillId="0" borderId="14" xfId="112" applyNumberFormat="1" applyFont="1" applyBorder="1" applyAlignment="1">
      <alignment vertical="center"/>
      <protection/>
    </xf>
    <xf numFmtId="197" fontId="13" fillId="0" borderId="17" xfId="112" applyNumberFormat="1" applyFont="1" applyBorder="1" applyAlignment="1">
      <alignment horizontal="right" vertical="center"/>
      <protection/>
    </xf>
    <xf numFmtId="197" fontId="62" fillId="0" borderId="0" xfId="112" applyNumberFormat="1" applyFont="1" applyBorder="1" applyAlignment="1">
      <alignment vertical="center"/>
      <protection/>
    </xf>
    <xf numFmtId="197" fontId="5" fillId="0" borderId="0" xfId="112" applyNumberFormat="1" applyFont="1" applyAlignment="1">
      <alignment horizontal="center" vertical="center"/>
      <protection/>
    </xf>
    <xf numFmtId="197" fontId="61" fillId="0" borderId="14" xfId="0" applyNumberFormat="1" applyFont="1" applyFill="1" applyBorder="1" applyAlignment="1">
      <alignment horizontal="center" vertical="center"/>
    </xf>
    <xf numFmtId="197" fontId="63" fillId="0" borderId="14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7" xfId="111" applyNumberFormat="1" applyFont="1" applyFill="1" applyBorder="1" applyAlignment="1">
      <alignment horizontal="center" vertical="center"/>
      <protection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8" xfId="111" applyNumberFormat="1" applyFont="1" applyFill="1" applyBorder="1" applyAlignment="1">
      <alignment horizontal="center" vertical="center"/>
      <protection/>
    </xf>
    <xf numFmtId="1" fontId="4" fillId="0" borderId="34" xfId="111" applyNumberFormat="1" applyFont="1" applyFill="1" applyBorder="1" applyAlignment="1">
      <alignment horizontal="center" vertical="center"/>
      <protection/>
    </xf>
    <xf numFmtId="1" fontId="4" fillId="0" borderId="17" xfId="11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args.style 2" xfId="40"/>
    <cellStyle name="Bad" xfId="41"/>
    <cellStyle name="Calculation" xfId="42"/>
    <cellStyle name="Check Cell" xfId="43"/>
    <cellStyle name="Comma" xfId="44"/>
    <cellStyle name="Comma  - Style1" xfId="45"/>
    <cellStyle name="Comma  - Style2" xfId="46"/>
    <cellStyle name="Comma  - Style3" xfId="47"/>
    <cellStyle name="Comma  - Style4" xfId="48"/>
    <cellStyle name="Comma  - Style5" xfId="49"/>
    <cellStyle name="Comma  - Style6" xfId="50"/>
    <cellStyle name="Comma  - Style7" xfId="51"/>
    <cellStyle name="Comma  - Style8" xfId="52"/>
    <cellStyle name="Comma [0]" xfId="53"/>
    <cellStyle name="Comma 2" xfId="54"/>
    <cellStyle name="Comma 2 2" xfId="55"/>
    <cellStyle name="Comma 2 3" xfId="56"/>
    <cellStyle name="Comma 2_Santombe BOQ Phase 1" xfId="57"/>
    <cellStyle name="Comma 3" xfId="58"/>
    <cellStyle name="Comma 3 2" xfId="59"/>
    <cellStyle name="Comma 3 3" xfId="60"/>
    <cellStyle name="Comma 3_Copy of Payment cert no.3   - Apr 2011" xfId="61"/>
    <cellStyle name="Comma 4" xfId="62"/>
    <cellStyle name="Comma 5" xfId="63"/>
    <cellStyle name="Comma0" xfId="64"/>
    <cellStyle name="Comma0 2" xfId="65"/>
    <cellStyle name="Comma1" xfId="66"/>
    <cellStyle name="Comma1 2" xfId="67"/>
    <cellStyle name="Comma1_Cert" xfId="68"/>
    <cellStyle name="Comma2" xfId="69"/>
    <cellStyle name="Comma3" xfId="70"/>
    <cellStyle name="Comma3 2" xfId="71"/>
    <cellStyle name="Comma3_Cert" xfId="72"/>
    <cellStyle name="Currency" xfId="73"/>
    <cellStyle name="Currency [0]" xfId="74"/>
    <cellStyle name="Currency 2" xfId="75"/>
    <cellStyle name="Currency0" xfId="76"/>
    <cellStyle name="Currency0 2" xfId="77"/>
    <cellStyle name="Date" xfId="78"/>
    <cellStyle name="Date 2" xfId="79"/>
    <cellStyle name="Explanatory Text" xfId="80"/>
    <cellStyle name="Fixed" xfId="81"/>
    <cellStyle name="Followed Hyperlink" xfId="82"/>
    <cellStyle name="Good" xfId="83"/>
    <cellStyle name="Header1" xfId="84"/>
    <cellStyle name="Header1 2" xfId="85"/>
    <cellStyle name="Header2" xfId="86"/>
    <cellStyle name="Header2 2" xfId="87"/>
    <cellStyle name="Heading 1" xfId="88"/>
    <cellStyle name="Heading 2" xfId="89"/>
    <cellStyle name="Heading 3" xfId="90"/>
    <cellStyle name="Heading 4" xfId="91"/>
    <cellStyle name="HEADING1" xfId="92"/>
    <cellStyle name="HEADING1 2" xfId="93"/>
    <cellStyle name="HEADING2" xfId="94"/>
    <cellStyle name="HEADING2 2" xfId="95"/>
    <cellStyle name="Hyperlink" xfId="96"/>
    <cellStyle name="Input" xfId="97"/>
    <cellStyle name="Input Cells" xfId="98"/>
    <cellStyle name="Linked Cell" xfId="99"/>
    <cellStyle name="Neutral" xfId="100"/>
    <cellStyle name="Normal - Style1" xfId="101"/>
    <cellStyle name="Normal 2" xfId="102"/>
    <cellStyle name="Normal 2 2" xfId="103"/>
    <cellStyle name="Normal 3" xfId="104"/>
    <cellStyle name="Normal 3 2" xfId="105"/>
    <cellStyle name="Normal 4" xfId="106"/>
    <cellStyle name="Normal 4 2" xfId="107"/>
    <cellStyle name="Normal 4 3" xfId="108"/>
    <cellStyle name="Normal 5" xfId="109"/>
    <cellStyle name="Normal 6" xfId="110"/>
    <cellStyle name="Normal_CERT3 (2)" xfId="111"/>
    <cellStyle name="Normal_Ingwe Cost Estimate" xfId="112"/>
    <cellStyle name="Note" xfId="113"/>
    <cellStyle name="OPSKRIF" xfId="114"/>
    <cellStyle name="OPSKRIF 2" xfId="115"/>
    <cellStyle name="OPSKRIFTE" xfId="116"/>
    <cellStyle name="OPSKRIFTE 2" xfId="117"/>
    <cellStyle name="or" xfId="118"/>
    <cellStyle name="or 2" xfId="119"/>
    <cellStyle name="Output" xfId="120"/>
    <cellStyle name="per.style" xfId="121"/>
    <cellStyle name="Percent" xfId="122"/>
    <cellStyle name="Percent 2" xfId="123"/>
    <cellStyle name="Percent 2 2" xfId="124"/>
    <cellStyle name="Percent 2 2 2" xfId="125"/>
    <cellStyle name="Percent 2 3" xfId="126"/>
    <cellStyle name="Percent 3" xfId="127"/>
    <cellStyle name="Percent 3 2" xfId="128"/>
    <cellStyle name="Title" xfId="129"/>
    <cellStyle name="Total" xfId="130"/>
    <cellStyle name="Total 2" xfId="131"/>
    <cellStyle name="Update" xfId="132"/>
    <cellStyle name="Update 2" xfId="133"/>
    <cellStyle name="Warning Text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projects\W\Willowvale%20RDP3\River%20abstraction\Pump%20and%20Purification%20Qt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lungisi\Pay%20Certs\Vuyisa\Nathi%20Amb\Salaries\Fee%20Account%20No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projects\T\Tsomo%20Water%20RDP3%20970315\Tsomo%20busplan%20Phase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projects\K\Komga%20Treatment%20Works\Treatment%20works%20estim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projects\K\Komga%20Sanitation%20Phase%202\Estimate%20of%20esca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Vuyisa\Nathi%20Amb\Salaries\Fee%20Account%20No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nwabo\Desktop\Ludumo_cert10%20Rev%20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lungisi\Pay%20Certs\All%20Projects\Alfred%20%20Nzo%20District%20Mumicipality\Fobane%20Water%20Supply%20%20-%20%20Phase%201\Different%20Phases\Fobane%20Phase%201E\Payment%20%20Certificates\Ludumo-%20cert%2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Projects\Alfred%20%20Nzo%20District%20Municipality\Tholang%20Water%20Supply%20-%20Phase%201\Payment%20Certificates\Tower_City-Lino_Con_-_cert_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\Server%20Data\All%20Projects\Sisonke%20District%20Municipality\Water%20&amp;%20Sanitation\Mnqumeni%20Water%20Supply%20-%20Phase%201\Payment%20Certificates\Mnqumeni%20Payment%20certicate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ur"/>
      <sheetName val="Estimate bill- diesel qty"/>
      <sheetName val="Estimate bill-electric qty"/>
      <sheetName val="cost split (2)"/>
      <sheetName val="Cashflow"/>
      <sheetName val="Cost summary"/>
      <sheetName val="Operating cost(1)"/>
      <sheetName val="Operating cost method 1"/>
      <sheetName val="chemical costs"/>
      <sheetName val="reservoir"/>
      <sheetName val="RETICULATIO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</sheetNames>
    <sheetDataSet>
      <sheetData sheetId="0">
        <row r="44">
          <cell r="C4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plan"/>
      <sheetName val="Bulk demand"/>
      <sheetName val="Tsomo Data"/>
      <sheetName val="Develop gravity"/>
      <sheetName val="Mains"/>
      <sheetName val="Village reticulation"/>
      <sheetName val="Summary"/>
      <sheetName val="Program"/>
      <sheetName val="O&amp;M"/>
      <sheetName val="Task Definition"/>
      <sheetName val="Develop groundwater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24">
          <cell r="D24">
            <v>293200</v>
          </cell>
        </row>
        <row r="25">
          <cell r="F25">
            <v>5550</v>
          </cell>
        </row>
        <row r="26">
          <cell r="F26">
            <v>4600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quantities"/>
      <sheetName val="Summary sheet"/>
      <sheetName val="conmip "/>
      <sheetName val="engineer"/>
      <sheetName val="economic operating cost"/>
      <sheetName val="practical operating cost"/>
      <sheetName val="3 YEAR COST"/>
      <sheetName val="Summary_sheet1"/>
      <sheetName val="conmip_1"/>
      <sheetName val="economic_operating_cost1"/>
      <sheetName val="practical_operating_cost1"/>
      <sheetName val="3_YEAR_COST1"/>
      <sheetName val="Summary_sheet"/>
      <sheetName val="conmip_"/>
      <sheetName val="economic_operating_cost"/>
      <sheetName val="practical_operating_cost"/>
      <sheetName val="3_YEAR_COST"/>
      <sheetName val="Mains"/>
      <sheetName val="Summary_sheet2"/>
      <sheetName val="conmip_2"/>
      <sheetName val="economic_operating_cost2"/>
      <sheetName val="practical_operating_cost2"/>
      <sheetName val="3_YEAR_COS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calati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</sheetNames>
    <sheetDataSet>
      <sheetData sheetId="0">
        <row r="44">
          <cell r="C44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 SUMMARY SHEETS - PAY "/>
      <sheetName val="Certificate"/>
      <sheetName val="Prev. Payments"/>
      <sheetName val="500 kl Resvr"/>
      <sheetName val="Complete BOQ "/>
      <sheetName val="Contingencies &amp; VOs"/>
      <sheetName val="Total Contsr Summary"/>
      <sheetName val="Escalation"/>
      <sheetName val="Penalties "/>
      <sheetName val="MOS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 SUMMARY SHEETS - PAY "/>
      <sheetName val="Certificate"/>
      <sheetName val="500 kl Resvr"/>
      <sheetName val="Complete BOQ "/>
      <sheetName val="Contingencies &amp; VOs"/>
      <sheetName val="Total Contsr Summary"/>
      <sheetName val="MOS "/>
      <sheetName val="Escalation"/>
      <sheetName val="Penalties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rtificate"/>
      <sheetName val="Prev. Payments"/>
      <sheetName val="Complete BOQ"/>
      <sheetName val="Contingencies &amp; VO"/>
      <sheetName val="Total Contsr Summary"/>
      <sheetName val="MOS "/>
      <sheetName val="Penalties  (2)"/>
      <sheetName val="Escalat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VO"/>
      <sheetName val="Bulk Complete Bill VO"/>
      <sheetName val="1000kl RES VO"/>
      <sheetName val=" Summary Sheet"/>
      <sheetName val="300 KL RES"/>
      <sheetName val="50 KL RES"/>
      <sheetName val="Bill of Quantities"/>
      <sheetName val="Certificate"/>
      <sheetName val="Prev. Payments"/>
      <sheetName val="MOS "/>
      <sheetName val="Sheet5"/>
      <sheetName val="Sheet6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1"/>
  <sheetViews>
    <sheetView tabSelected="1" view="pageBreakPreview" zoomScaleSheetLayoutView="100" zoomScalePageLayoutView="0" workbookViewId="0" topLeftCell="A716">
      <selection activeCell="E1379" sqref="E1379"/>
    </sheetView>
  </sheetViews>
  <sheetFormatPr defaultColWidth="9.140625" defaultRowHeight="12.75"/>
  <cols>
    <col min="1" max="1" width="10.28125" style="131" customWidth="1"/>
    <col min="2" max="2" width="58.57421875" style="130" customWidth="1"/>
    <col min="3" max="3" width="11.57421875" style="19" customWidth="1"/>
    <col min="4" max="4" width="12.8515625" style="20" customWidth="1"/>
    <col min="5" max="5" width="12.421875" style="162" customWidth="1"/>
    <col min="6" max="6" width="13.421875" style="163" customWidth="1"/>
    <col min="7" max="7" width="12.8515625" style="308" bestFit="1" customWidth="1"/>
    <col min="8" max="8" width="13.140625" style="309" bestFit="1" customWidth="1"/>
    <col min="9" max="9" width="26.28125" style="309" customWidth="1"/>
    <col min="10" max="15" width="9.140625" style="309" customWidth="1"/>
    <col min="16" max="16" width="12.140625" style="309" bestFit="1" customWidth="1"/>
    <col min="17" max="21" width="9.140625" style="309" customWidth="1"/>
    <col min="22" max="16384" width="9.140625" style="21" customWidth="1"/>
  </cols>
  <sheetData>
    <row r="1" spans="1:21" s="17" customFormat="1" ht="12.75">
      <c r="A1" s="354"/>
      <c r="B1" s="354"/>
      <c r="C1" s="15"/>
      <c r="D1" s="16"/>
      <c r="E1" s="160"/>
      <c r="F1" s="161"/>
      <c r="G1" s="306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</row>
    <row r="2" spans="1:21" s="17" customFormat="1" ht="12.75">
      <c r="A2" s="355" t="s">
        <v>330</v>
      </c>
      <c r="B2" s="356"/>
      <c r="C2" s="356"/>
      <c r="D2" s="357"/>
      <c r="E2" s="357"/>
      <c r="F2" s="357"/>
      <c r="G2" s="306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6" ht="12.75">
      <c r="A3" s="358" t="s">
        <v>312</v>
      </c>
      <c r="B3" s="358"/>
      <c r="C3" s="119"/>
      <c r="D3" s="28"/>
      <c r="E3" s="165"/>
      <c r="F3" s="166"/>
    </row>
    <row r="4" spans="1:21" s="22" customFormat="1" ht="12.75">
      <c r="A4" s="18"/>
      <c r="B4" s="18"/>
      <c r="C4" s="119"/>
      <c r="D4" s="28"/>
      <c r="E4" s="165"/>
      <c r="F4" s="166"/>
      <c r="G4" s="310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</row>
    <row r="5" spans="1:21" s="25" customFormat="1" ht="12.75">
      <c r="A5" s="4"/>
      <c r="B5" s="23" t="s">
        <v>68</v>
      </c>
      <c r="C5" s="24"/>
      <c r="D5" s="16"/>
      <c r="E5" s="160"/>
      <c r="F5" s="164"/>
      <c r="G5" s="312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</row>
    <row r="6" spans="1:6" ht="12.75">
      <c r="A6" s="2" t="s">
        <v>157</v>
      </c>
      <c r="B6" s="26" t="s">
        <v>69</v>
      </c>
      <c r="C6" s="27"/>
      <c r="D6" s="28"/>
      <c r="E6" s="165"/>
      <c r="F6" s="166"/>
    </row>
    <row r="7" spans="1:21" s="17" customFormat="1" ht="12.75">
      <c r="A7" s="29"/>
      <c r="B7" s="30"/>
      <c r="C7" s="31"/>
      <c r="D7" s="32"/>
      <c r="E7" s="167"/>
      <c r="F7" s="259"/>
      <c r="G7" s="306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1:21" s="17" customFormat="1" ht="12.75">
      <c r="A8" s="213" t="s">
        <v>33</v>
      </c>
      <c r="B8" s="33" t="s">
        <v>34</v>
      </c>
      <c r="C8" s="34" t="s">
        <v>35</v>
      </c>
      <c r="D8" s="35" t="s">
        <v>139</v>
      </c>
      <c r="E8" s="196" t="s">
        <v>36</v>
      </c>
      <c r="F8" s="214" t="s">
        <v>40</v>
      </c>
      <c r="G8" s="306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</row>
    <row r="9" spans="1:21" s="17" customFormat="1" ht="12.75">
      <c r="A9" s="215"/>
      <c r="B9" s="25"/>
      <c r="C9" s="38"/>
      <c r="D9" s="39"/>
      <c r="E9" s="97"/>
      <c r="F9" s="216"/>
      <c r="G9" s="306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</row>
    <row r="10" spans="1:21" s="17" customFormat="1" ht="12.75">
      <c r="A10" s="215" t="s">
        <v>265</v>
      </c>
      <c r="B10" s="25" t="s">
        <v>126</v>
      </c>
      <c r="C10" s="40"/>
      <c r="D10" s="177"/>
      <c r="E10" s="198"/>
      <c r="F10" s="216"/>
      <c r="G10" s="306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</row>
    <row r="11" spans="1:21" s="17" customFormat="1" ht="12.75">
      <c r="A11" s="215"/>
      <c r="B11" s="25" t="s">
        <v>317</v>
      </c>
      <c r="C11" s="40" t="s">
        <v>1</v>
      </c>
      <c r="D11" s="177">
        <v>0</v>
      </c>
      <c r="E11" s="323"/>
      <c r="F11" s="324"/>
      <c r="G11" s="306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</row>
    <row r="12" spans="1:21" s="17" customFormat="1" ht="12.75">
      <c r="A12" s="215"/>
      <c r="B12" s="25"/>
      <c r="C12" s="40"/>
      <c r="D12" s="177"/>
      <c r="E12" s="323"/>
      <c r="F12" s="324"/>
      <c r="G12" s="306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</row>
    <row r="13" spans="1:21" s="17" customFormat="1" ht="12.75">
      <c r="A13" s="215" t="s">
        <v>127</v>
      </c>
      <c r="B13" s="25" t="s">
        <v>41</v>
      </c>
      <c r="C13" s="40" t="s">
        <v>26</v>
      </c>
      <c r="D13" s="39">
        <v>1</v>
      </c>
      <c r="E13" s="323"/>
      <c r="F13" s="324"/>
      <c r="G13" s="306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</row>
    <row r="14" spans="1:21" s="17" customFormat="1" ht="12.75">
      <c r="A14" s="215"/>
      <c r="B14" s="25"/>
      <c r="C14" s="40"/>
      <c r="D14" s="39"/>
      <c r="E14" s="323"/>
      <c r="F14" s="324"/>
      <c r="G14" s="306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</row>
    <row r="15" spans="1:21" s="17" customFormat="1" ht="12.75">
      <c r="A15" s="215"/>
      <c r="B15" s="25" t="s">
        <v>235</v>
      </c>
      <c r="C15" s="40" t="s">
        <v>42</v>
      </c>
      <c r="D15" s="39">
        <v>1</v>
      </c>
      <c r="E15" s="323">
        <v>50000</v>
      </c>
      <c r="F15" s="324">
        <f>E15</f>
        <v>50000</v>
      </c>
      <c r="G15" s="306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</row>
    <row r="16" spans="1:21" s="17" customFormat="1" ht="12.75">
      <c r="A16" s="215"/>
      <c r="B16" s="25"/>
      <c r="C16" s="40"/>
      <c r="D16" s="39"/>
      <c r="E16" s="323"/>
      <c r="F16" s="324"/>
      <c r="G16" s="306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</row>
    <row r="17" spans="1:21" s="17" customFormat="1" ht="12.75">
      <c r="A17" s="215"/>
      <c r="B17" s="25" t="s">
        <v>198</v>
      </c>
      <c r="C17" s="40" t="s">
        <v>199</v>
      </c>
      <c r="D17" s="39">
        <v>1</v>
      </c>
      <c r="E17" s="323">
        <v>10000</v>
      </c>
      <c r="F17" s="324">
        <f>E17</f>
        <v>10000</v>
      </c>
      <c r="G17" s="306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</row>
    <row r="18" spans="1:21" s="17" customFormat="1" ht="12.75">
      <c r="A18" s="215"/>
      <c r="B18" s="25"/>
      <c r="C18" s="40"/>
      <c r="D18" s="177"/>
      <c r="E18" s="323"/>
      <c r="F18" s="324"/>
      <c r="G18" s="306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</row>
    <row r="19" spans="1:21" s="17" customFormat="1" ht="12.75">
      <c r="A19" s="215"/>
      <c r="B19" s="25" t="s">
        <v>321</v>
      </c>
      <c r="C19" s="40" t="s">
        <v>27</v>
      </c>
      <c r="D19" s="177">
        <v>60000</v>
      </c>
      <c r="E19" s="199"/>
      <c r="F19" s="324"/>
      <c r="G19" s="306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</row>
    <row r="20" spans="1:21" s="17" customFormat="1" ht="12.75">
      <c r="A20" s="215"/>
      <c r="B20" s="25"/>
      <c r="C20" s="40"/>
      <c r="D20" s="39"/>
      <c r="E20" s="325"/>
      <c r="F20" s="324"/>
      <c r="G20" s="306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</row>
    <row r="21" spans="1:21" s="17" customFormat="1" ht="12.75">
      <c r="A21" s="215"/>
      <c r="B21" s="25" t="s">
        <v>278</v>
      </c>
      <c r="C21" s="40" t="s">
        <v>325</v>
      </c>
      <c r="D21" s="39">
        <v>1</v>
      </c>
      <c r="E21" s="323"/>
      <c r="F21" s="324"/>
      <c r="G21" s="306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</row>
    <row r="22" spans="1:21" s="17" customFormat="1" ht="12.75">
      <c r="A22" s="215"/>
      <c r="B22" s="25"/>
      <c r="C22" s="40"/>
      <c r="D22" s="39"/>
      <c r="E22" s="326"/>
      <c r="F22" s="324"/>
      <c r="G22" s="306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</row>
    <row r="23" spans="1:21" s="17" customFormat="1" ht="12.75">
      <c r="A23" s="215"/>
      <c r="B23" s="25" t="s">
        <v>318</v>
      </c>
      <c r="C23" s="40" t="s">
        <v>326</v>
      </c>
      <c r="D23" s="39">
        <v>1</v>
      </c>
      <c r="E23" s="325"/>
      <c r="F23" s="324"/>
      <c r="G23" s="306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</row>
    <row r="24" spans="1:21" s="17" customFormat="1" ht="12.75">
      <c r="A24" s="215"/>
      <c r="B24" s="25"/>
      <c r="C24" s="40"/>
      <c r="D24" s="39"/>
      <c r="E24" s="325"/>
      <c r="F24" s="324"/>
      <c r="G24" s="306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</row>
    <row r="25" spans="1:21" s="17" customFormat="1" ht="12.75">
      <c r="A25" s="215"/>
      <c r="B25" s="25" t="s">
        <v>200</v>
      </c>
      <c r="C25" s="40" t="s">
        <v>27</v>
      </c>
      <c r="D25" s="177"/>
      <c r="E25" s="199"/>
      <c r="F25" s="324"/>
      <c r="G25" s="306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</row>
    <row r="26" spans="1:21" s="17" customFormat="1" ht="12.75">
      <c r="A26" s="215"/>
      <c r="B26" s="25"/>
      <c r="C26" s="40"/>
      <c r="D26" s="39"/>
      <c r="E26" s="97"/>
      <c r="F26" s="216"/>
      <c r="G26" s="306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</row>
    <row r="27" spans="1:21" s="17" customFormat="1" ht="12.75">
      <c r="A27" s="215"/>
      <c r="B27" s="25"/>
      <c r="C27" s="40"/>
      <c r="D27" s="177"/>
      <c r="E27" s="283"/>
      <c r="F27" s="216"/>
      <c r="G27" s="306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</row>
    <row r="28" spans="1:21" s="17" customFormat="1" ht="12.75">
      <c r="A28" s="215"/>
      <c r="B28" s="25"/>
      <c r="C28" s="40"/>
      <c r="D28" s="39"/>
      <c r="E28" s="97"/>
      <c r="F28" s="216"/>
      <c r="G28" s="306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</row>
    <row r="29" spans="1:21" s="17" customFormat="1" ht="12.75">
      <c r="A29" s="215"/>
      <c r="B29" s="25"/>
      <c r="C29" s="40"/>
      <c r="D29" s="39"/>
      <c r="E29" s="97"/>
      <c r="F29" s="21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</row>
    <row r="30" spans="1:21" s="17" customFormat="1" ht="12.75">
      <c r="A30" s="215"/>
      <c r="B30" s="25"/>
      <c r="C30" s="40"/>
      <c r="D30" s="39"/>
      <c r="E30" s="97"/>
      <c r="F30" s="216"/>
      <c r="G30" s="306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</row>
    <row r="31" spans="1:21" s="17" customFormat="1" ht="12.75">
      <c r="A31" s="215"/>
      <c r="B31" s="25"/>
      <c r="C31" s="40"/>
      <c r="D31" s="39"/>
      <c r="E31" s="97"/>
      <c r="F31" s="216"/>
      <c r="G31" s="306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</row>
    <row r="32" spans="1:21" s="17" customFormat="1" ht="12.75">
      <c r="A32" s="215"/>
      <c r="B32" s="25"/>
      <c r="C32" s="40"/>
      <c r="D32" s="39"/>
      <c r="E32" s="97"/>
      <c r="F32" s="216"/>
      <c r="G32" s="306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</row>
    <row r="33" spans="1:21" s="17" customFormat="1" ht="12.75">
      <c r="A33" s="215"/>
      <c r="B33" s="25"/>
      <c r="C33" s="40"/>
      <c r="D33" s="39"/>
      <c r="E33" s="97"/>
      <c r="F33" s="216"/>
      <c r="G33" s="306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</row>
    <row r="34" spans="1:21" s="17" customFormat="1" ht="12.75">
      <c r="A34" s="215"/>
      <c r="B34" s="25"/>
      <c r="C34" s="40"/>
      <c r="D34" s="39"/>
      <c r="E34" s="97"/>
      <c r="F34" s="216"/>
      <c r="G34" s="306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</row>
    <row r="35" spans="1:21" s="17" customFormat="1" ht="12.75">
      <c r="A35" s="215"/>
      <c r="B35" s="25"/>
      <c r="C35" s="40"/>
      <c r="D35" s="39"/>
      <c r="E35" s="97"/>
      <c r="F35" s="216"/>
      <c r="G35" s="306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</row>
    <row r="36" spans="1:21" s="17" customFormat="1" ht="12.75">
      <c r="A36" s="215"/>
      <c r="B36" s="25"/>
      <c r="C36" s="40"/>
      <c r="D36" s="39"/>
      <c r="E36" s="198"/>
      <c r="F36" s="216"/>
      <c r="G36" s="306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</row>
    <row r="37" spans="1:21" s="17" customFormat="1" ht="12.75">
      <c r="A37" s="215"/>
      <c r="B37" s="25"/>
      <c r="C37" s="40"/>
      <c r="D37" s="177"/>
      <c r="E37" s="198"/>
      <c r="F37" s="216"/>
      <c r="G37" s="306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</row>
    <row r="38" spans="1:21" s="17" customFormat="1" ht="12.75">
      <c r="A38" s="215"/>
      <c r="B38" s="25"/>
      <c r="C38" s="40"/>
      <c r="D38" s="177"/>
      <c r="E38" s="199"/>
      <c r="F38" s="216"/>
      <c r="G38" s="306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</row>
    <row r="39" spans="1:21" s="17" customFormat="1" ht="12.75">
      <c r="A39" s="215"/>
      <c r="B39" s="25"/>
      <c r="C39" s="40"/>
      <c r="D39" s="177"/>
      <c r="E39" s="198"/>
      <c r="F39" s="216"/>
      <c r="G39" s="306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</row>
    <row r="40" spans="1:21" s="17" customFormat="1" ht="12.75">
      <c r="A40" s="215"/>
      <c r="B40" s="25"/>
      <c r="C40" s="40"/>
      <c r="D40" s="177"/>
      <c r="E40" s="198"/>
      <c r="F40" s="216"/>
      <c r="G40" s="306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</row>
    <row r="41" spans="1:21" s="17" customFormat="1" ht="12.75">
      <c r="A41" s="215"/>
      <c r="B41" s="25"/>
      <c r="C41" s="40"/>
      <c r="D41" s="39"/>
      <c r="E41" s="198"/>
      <c r="F41" s="216"/>
      <c r="G41" s="306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</row>
    <row r="42" spans="1:21" s="17" customFormat="1" ht="12.75">
      <c r="A42" s="215"/>
      <c r="B42" s="25"/>
      <c r="C42" s="40"/>
      <c r="D42" s="177"/>
      <c r="E42" s="198"/>
      <c r="F42" s="216"/>
      <c r="G42" s="306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</row>
    <row r="43" spans="1:21" s="17" customFormat="1" ht="12.75">
      <c r="A43" s="215"/>
      <c r="B43" s="25"/>
      <c r="C43" s="40"/>
      <c r="D43" s="177"/>
      <c r="E43" s="198"/>
      <c r="F43" s="216"/>
      <c r="G43" s="306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</row>
    <row r="44" spans="1:21" s="17" customFormat="1" ht="12.75">
      <c r="A44" s="215"/>
      <c r="B44" s="25"/>
      <c r="C44" s="40"/>
      <c r="D44" s="177"/>
      <c r="E44" s="198"/>
      <c r="F44" s="216"/>
      <c r="G44" s="306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</row>
    <row r="45" spans="1:21" s="17" customFormat="1" ht="12.75">
      <c r="A45" s="215"/>
      <c r="B45" s="25"/>
      <c r="C45" s="40"/>
      <c r="D45" s="39"/>
      <c r="E45" s="198"/>
      <c r="F45" s="216"/>
      <c r="G45" s="306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</row>
    <row r="46" spans="1:21" s="17" customFormat="1" ht="12.75">
      <c r="A46" s="215"/>
      <c r="B46" s="25"/>
      <c r="C46" s="40"/>
      <c r="D46" s="39"/>
      <c r="E46" s="198"/>
      <c r="F46" s="216"/>
      <c r="G46" s="306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</row>
    <row r="47" spans="1:21" s="17" customFormat="1" ht="12.75">
      <c r="A47" s="215"/>
      <c r="B47" s="25"/>
      <c r="C47" s="40"/>
      <c r="D47" s="39"/>
      <c r="E47" s="198"/>
      <c r="F47" s="216"/>
      <c r="G47" s="306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</row>
    <row r="48" spans="1:21" s="17" customFormat="1" ht="12.75">
      <c r="A48" s="215"/>
      <c r="B48" s="25"/>
      <c r="C48" s="40"/>
      <c r="D48" s="39"/>
      <c r="E48" s="198"/>
      <c r="F48" s="216"/>
      <c r="G48" s="306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</row>
    <row r="49" spans="1:21" s="17" customFormat="1" ht="12.75">
      <c r="A49" s="215"/>
      <c r="B49" s="25"/>
      <c r="C49" s="40"/>
      <c r="D49" s="177"/>
      <c r="E49" s="283"/>
      <c r="F49" s="216"/>
      <c r="G49" s="306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</row>
    <row r="50" spans="1:21" s="17" customFormat="1" ht="12.75">
      <c r="A50" s="215"/>
      <c r="B50" s="25"/>
      <c r="C50" s="40"/>
      <c r="D50" s="177"/>
      <c r="E50" s="198"/>
      <c r="F50" s="216"/>
      <c r="G50" s="306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</row>
    <row r="51" spans="1:21" s="17" customFormat="1" ht="12.75">
      <c r="A51" s="215"/>
      <c r="B51" s="25"/>
      <c r="C51" s="40"/>
      <c r="D51" s="177"/>
      <c r="E51" s="198"/>
      <c r="F51" s="216"/>
      <c r="G51" s="306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</row>
    <row r="52" spans="1:21" s="17" customFormat="1" ht="12.75">
      <c r="A52" s="215"/>
      <c r="B52" s="25"/>
      <c r="C52" s="40"/>
      <c r="D52" s="177"/>
      <c r="E52" s="283"/>
      <c r="F52" s="216"/>
      <c r="G52" s="306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</row>
    <row r="53" spans="1:21" s="17" customFormat="1" ht="12.75">
      <c r="A53" s="215"/>
      <c r="B53" s="25"/>
      <c r="C53" s="40"/>
      <c r="D53" s="39"/>
      <c r="E53" s="97"/>
      <c r="F53" s="216"/>
      <c r="G53" s="306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</row>
    <row r="54" spans="1:21" s="17" customFormat="1" ht="12.75">
      <c r="A54" s="215"/>
      <c r="B54" s="25"/>
      <c r="C54" s="40"/>
      <c r="D54" s="39"/>
      <c r="E54" s="198"/>
      <c r="F54" s="216"/>
      <c r="G54" s="306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</row>
    <row r="55" spans="1:21" s="17" customFormat="1" ht="12.75">
      <c r="A55" s="215"/>
      <c r="B55" s="25"/>
      <c r="C55" s="40"/>
      <c r="D55" s="39"/>
      <c r="E55" s="200"/>
      <c r="F55" s="216"/>
      <c r="G55" s="306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</row>
    <row r="56" spans="1:21" s="17" customFormat="1" ht="12.75">
      <c r="A56" s="215"/>
      <c r="B56" s="25"/>
      <c r="C56" s="40"/>
      <c r="D56" s="177"/>
      <c r="E56" s="298"/>
      <c r="F56" s="216"/>
      <c r="G56" s="306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</row>
    <row r="57" spans="1:21" s="17" customFormat="1" ht="12.75">
      <c r="A57" s="279"/>
      <c r="B57" s="25"/>
      <c r="C57" s="40"/>
      <c r="D57" s="177"/>
      <c r="E57" s="201"/>
      <c r="F57" s="280"/>
      <c r="G57" s="306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</row>
    <row r="58" spans="1:21" s="17" customFormat="1" ht="12.75">
      <c r="A58" s="215"/>
      <c r="B58" s="25"/>
      <c r="C58" s="40"/>
      <c r="D58" s="39"/>
      <c r="E58" s="97"/>
      <c r="F58" s="216"/>
      <c r="G58" s="306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</row>
    <row r="59" spans="1:21" s="25" customFormat="1" ht="12.75">
      <c r="A59" s="277"/>
      <c r="B59" s="90"/>
      <c r="C59" s="91"/>
      <c r="D59" s="96"/>
      <c r="E59" s="198"/>
      <c r="F59" s="278"/>
      <c r="G59" s="312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</row>
    <row r="60" spans="1:21" s="25" customFormat="1" ht="12.75">
      <c r="A60" s="277"/>
      <c r="B60" s="90"/>
      <c r="C60" s="91"/>
      <c r="D60" s="96"/>
      <c r="E60" s="198"/>
      <c r="F60" s="278"/>
      <c r="G60" s="312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</row>
    <row r="61" spans="1:21" s="17" customFormat="1" ht="12.75">
      <c r="A61" s="215"/>
      <c r="B61" s="25"/>
      <c r="C61" s="40"/>
      <c r="D61" s="39"/>
      <c r="E61" s="97"/>
      <c r="F61" s="216"/>
      <c r="G61" s="306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</row>
    <row r="62" spans="1:21" s="17" customFormat="1" ht="14.25" customHeight="1" thickBot="1">
      <c r="A62" s="215"/>
      <c r="B62" s="25"/>
      <c r="C62" s="40"/>
      <c r="D62" s="39"/>
      <c r="E62" s="202"/>
      <c r="F62" s="216"/>
      <c r="G62" s="306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</row>
    <row r="63" spans="1:21" s="17" customFormat="1" ht="29.25" customHeight="1" thickBot="1">
      <c r="A63" s="150" t="s">
        <v>183</v>
      </c>
      <c r="B63" s="151"/>
      <c r="C63" s="152"/>
      <c r="D63" s="153"/>
      <c r="E63" s="203"/>
      <c r="F63" s="327"/>
      <c r="G63" s="306"/>
      <c r="H63" s="328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</row>
    <row r="64" spans="1:6" ht="11.25" customHeight="1">
      <c r="A64" s="18"/>
      <c r="B64" s="15" t="s">
        <v>280</v>
      </c>
      <c r="C64" s="119"/>
      <c r="D64" s="28"/>
      <c r="E64" s="165"/>
      <c r="F64" s="190"/>
    </row>
    <row r="65" spans="1:21" s="17" customFormat="1" ht="12.75">
      <c r="A65" s="41"/>
      <c r="B65" s="41" t="s">
        <v>14</v>
      </c>
      <c r="C65" s="15"/>
      <c r="D65" s="16"/>
      <c r="E65" s="160"/>
      <c r="F65" s="260"/>
      <c r="G65" s="306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</row>
    <row r="66" spans="1:6" ht="12.75">
      <c r="A66" s="42">
        <v>1300</v>
      </c>
      <c r="B66" s="18" t="s">
        <v>15</v>
      </c>
      <c r="C66" s="119"/>
      <c r="D66" s="28"/>
      <c r="E66" s="165"/>
      <c r="F66" s="190"/>
    </row>
    <row r="67" spans="1:21" s="17" customFormat="1" ht="12.75">
      <c r="A67" s="261"/>
      <c r="B67" s="261"/>
      <c r="C67" s="124"/>
      <c r="D67" s="32"/>
      <c r="E67" s="167"/>
      <c r="F67" s="194"/>
      <c r="G67" s="306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</row>
    <row r="68" spans="1:21" s="17" customFormat="1" ht="12.75">
      <c r="A68" s="213" t="s">
        <v>33</v>
      </c>
      <c r="B68" s="33" t="s">
        <v>34</v>
      </c>
      <c r="C68" s="34" t="s">
        <v>35</v>
      </c>
      <c r="D68" s="35" t="s">
        <v>139</v>
      </c>
      <c r="E68" s="196" t="s">
        <v>36</v>
      </c>
      <c r="F68" s="220" t="s">
        <v>40</v>
      </c>
      <c r="G68" s="306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</row>
    <row r="69" spans="1:21" s="17" customFormat="1" ht="25.5">
      <c r="A69" s="221"/>
      <c r="B69" s="43" t="s">
        <v>56</v>
      </c>
      <c r="C69" s="44"/>
      <c r="D69" s="45"/>
      <c r="E69" s="352" t="s">
        <v>250</v>
      </c>
      <c r="F69" s="359"/>
      <c r="G69" s="306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</row>
    <row r="70" spans="1:21" s="17" customFormat="1" ht="12.75">
      <c r="A70" s="215" t="s">
        <v>145</v>
      </c>
      <c r="B70" s="46" t="s">
        <v>57</v>
      </c>
      <c r="C70" s="40" t="s">
        <v>37</v>
      </c>
      <c r="D70" s="39" t="s">
        <v>37</v>
      </c>
      <c r="E70" s="97"/>
      <c r="F70" s="216"/>
      <c r="G70" s="306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</row>
    <row r="71" spans="1:21" s="17" customFormat="1" ht="12.75">
      <c r="A71" s="215"/>
      <c r="B71" s="46" t="s">
        <v>16</v>
      </c>
      <c r="C71" s="40" t="s">
        <v>147</v>
      </c>
      <c r="D71" s="39">
        <v>1</v>
      </c>
      <c r="E71" s="323"/>
      <c r="F71" s="324"/>
      <c r="G71" s="306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</row>
    <row r="72" spans="1:21" s="17" customFormat="1" ht="12.75">
      <c r="A72" s="215"/>
      <c r="B72" s="46"/>
      <c r="C72" s="40"/>
      <c r="D72" s="39"/>
      <c r="E72" s="323"/>
      <c r="F72" s="324"/>
      <c r="G72" s="306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</row>
    <row r="73" spans="1:21" s="17" customFormat="1" ht="12.75">
      <c r="A73" s="215"/>
      <c r="B73" s="46" t="s">
        <v>17</v>
      </c>
      <c r="C73" s="40" t="s">
        <v>147</v>
      </c>
      <c r="D73" s="39">
        <v>1</v>
      </c>
      <c r="E73" s="323"/>
      <c r="F73" s="324"/>
      <c r="G73" s="306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</row>
    <row r="74" spans="1:21" s="17" customFormat="1" ht="12.75">
      <c r="A74" s="215"/>
      <c r="B74" s="46"/>
      <c r="C74" s="40"/>
      <c r="D74" s="39"/>
      <c r="E74" s="325"/>
      <c r="F74" s="324"/>
      <c r="G74" s="306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</row>
    <row r="75" spans="1:21" s="17" customFormat="1" ht="12.75">
      <c r="A75" s="215"/>
      <c r="B75" s="46" t="s">
        <v>18</v>
      </c>
      <c r="C75" s="40" t="s">
        <v>146</v>
      </c>
      <c r="D75" s="39">
        <v>1</v>
      </c>
      <c r="E75" s="323"/>
      <c r="F75" s="324"/>
      <c r="G75" s="306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</row>
    <row r="76" spans="1:21" s="17" customFormat="1" ht="12.75">
      <c r="A76" s="215"/>
      <c r="B76" s="46"/>
      <c r="C76" s="40"/>
      <c r="D76" s="39"/>
      <c r="E76" s="323"/>
      <c r="F76" s="324"/>
      <c r="G76" s="306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</row>
    <row r="77" spans="1:21" s="17" customFormat="1" ht="12.75">
      <c r="A77" s="215"/>
      <c r="B77" s="46" t="s">
        <v>335</v>
      </c>
      <c r="C77" s="40" t="s">
        <v>146</v>
      </c>
      <c r="D77" s="39">
        <v>1</v>
      </c>
      <c r="E77" s="323"/>
      <c r="F77" s="324"/>
      <c r="G77" s="306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</row>
    <row r="78" spans="1:21" s="17" customFormat="1" ht="12.75">
      <c r="A78" s="215"/>
      <c r="B78" s="46"/>
      <c r="C78" s="40"/>
      <c r="D78" s="39"/>
      <c r="E78" s="325"/>
      <c r="F78" s="324"/>
      <c r="G78" s="306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</row>
    <row r="79" spans="1:21" s="17" customFormat="1" ht="25.5">
      <c r="A79" s="215"/>
      <c r="B79" s="46" t="s">
        <v>336</v>
      </c>
      <c r="C79" s="40" t="s">
        <v>337</v>
      </c>
      <c r="D79" s="39">
        <v>1</v>
      </c>
      <c r="E79" s="323">
        <v>30000</v>
      </c>
      <c r="F79" s="323">
        <f>+E79</f>
        <v>30000</v>
      </c>
      <c r="G79" s="306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</row>
    <row r="80" spans="1:21" s="17" customFormat="1" ht="12.75">
      <c r="A80" s="215"/>
      <c r="B80" s="46"/>
      <c r="C80" s="40"/>
      <c r="D80" s="39"/>
      <c r="E80" s="325"/>
      <c r="F80" s="329"/>
      <c r="G80" s="306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</row>
    <row r="81" spans="1:21" s="17" customFormat="1" ht="12.75">
      <c r="A81" s="215"/>
      <c r="B81" s="25" t="s">
        <v>200</v>
      </c>
      <c r="C81" s="40" t="s">
        <v>27</v>
      </c>
      <c r="D81" s="198">
        <f>+F79</f>
        <v>30000</v>
      </c>
      <c r="E81" s="330"/>
      <c r="F81" s="329"/>
      <c r="G81" s="306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</row>
    <row r="82" spans="1:21" s="17" customFormat="1" ht="12.75">
      <c r="A82" s="215"/>
      <c r="B82" s="46"/>
      <c r="C82" s="40"/>
      <c r="D82" s="39"/>
      <c r="E82" s="97"/>
      <c r="F82" s="222"/>
      <c r="G82" s="306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</row>
    <row r="83" spans="1:21" s="17" customFormat="1" ht="12.75">
      <c r="A83" s="215"/>
      <c r="B83" s="46"/>
      <c r="C83" s="40"/>
      <c r="D83" s="39"/>
      <c r="E83" s="97"/>
      <c r="F83" s="222"/>
      <c r="G83" s="306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</row>
    <row r="84" spans="1:21" s="17" customFormat="1" ht="12.75">
      <c r="A84" s="215"/>
      <c r="B84" s="46"/>
      <c r="C84" s="40"/>
      <c r="D84" s="39"/>
      <c r="E84" s="97"/>
      <c r="F84" s="222"/>
      <c r="G84" s="306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</row>
    <row r="85" spans="1:21" s="17" customFormat="1" ht="12.75">
      <c r="A85" s="215"/>
      <c r="B85" s="46"/>
      <c r="C85" s="40"/>
      <c r="D85" s="39"/>
      <c r="E85" s="97"/>
      <c r="F85" s="222"/>
      <c r="G85" s="306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</row>
    <row r="86" spans="1:21" s="17" customFormat="1" ht="12.75">
      <c r="A86" s="215"/>
      <c r="B86" s="46"/>
      <c r="C86" s="40"/>
      <c r="D86" s="39"/>
      <c r="E86" s="97"/>
      <c r="F86" s="222"/>
      <c r="G86" s="306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</row>
    <row r="87" spans="1:21" s="17" customFormat="1" ht="12.75">
      <c r="A87" s="215"/>
      <c r="B87" s="46"/>
      <c r="C87" s="40"/>
      <c r="D87" s="39"/>
      <c r="E87" s="97"/>
      <c r="F87" s="222"/>
      <c r="G87" s="306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</row>
    <row r="88" spans="1:21" s="17" customFormat="1" ht="12.75">
      <c r="A88" s="215"/>
      <c r="B88" s="46"/>
      <c r="C88" s="40"/>
      <c r="D88" s="39"/>
      <c r="E88" s="97"/>
      <c r="F88" s="222"/>
      <c r="G88" s="306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</row>
    <row r="89" spans="1:21" s="17" customFormat="1" ht="12.75">
      <c r="A89" s="215"/>
      <c r="B89" s="46"/>
      <c r="C89" s="40"/>
      <c r="D89" s="39"/>
      <c r="E89" s="97"/>
      <c r="F89" s="222"/>
      <c r="G89" s="306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</row>
    <row r="90" spans="1:21" s="17" customFormat="1" ht="12.75">
      <c r="A90" s="215"/>
      <c r="B90" s="46"/>
      <c r="C90" s="40"/>
      <c r="D90" s="39"/>
      <c r="E90" s="97"/>
      <c r="F90" s="222"/>
      <c r="G90" s="306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</row>
    <row r="91" spans="1:21" s="17" customFormat="1" ht="12.75">
      <c r="A91" s="215"/>
      <c r="B91" s="46"/>
      <c r="C91" s="40"/>
      <c r="D91" s="39"/>
      <c r="E91" s="97"/>
      <c r="F91" s="222"/>
      <c r="G91" s="306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</row>
    <row r="92" spans="1:21" s="17" customFormat="1" ht="12.75">
      <c r="A92" s="215"/>
      <c r="B92" s="46"/>
      <c r="C92" s="40"/>
      <c r="D92" s="39"/>
      <c r="E92" s="97"/>
      <c r="F92" s="222"/>
      <c r="G92" s="306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</row>
    <row r="93" spans="1:21" s="17" customFormat="1" ht="12.75">
      <c r="A93" s="215"/>
      <c r="B93" s="46"/>
      <c r="C93" s="40"/>
      <c r="D93" s="39"/>
      <c r="E93" s="97"/>
      <c r="F93" s="222"/>
      <c r="G93" s="306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</row>
    <row r="94" spans="1:21" s="17" customFormat="1" ht="12.75">
      <c r="A94" s="215"/>
      <c r="B94" s="46"/>
      <c r="C94" s="40"/>
      <c r="D94" s="39"/>
      <c r="E94" s="97"/>
      <c r="F94" s="222"/>
      <c r="G94" s="306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</row>
    <row r="95" spans="1:21" s="17" customFormat="1" ht="12.75">
      <c r="A95" s="215"/>
      <c r="B95" s="46"/>
      <c r="C95" s="40"/>
      <c r="D95" s="39"/>
      <c r="E95" s="97"/>
      <c r="F95" s="222"/>
      <c r="G95" s="306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</row>
    <row r="96" spans="1:21" s="17" customFormat="1" ht="12.75">
      <c r="A96" s="215"/>
      <c r="B96" s="46"/>
      <c r="C96" s="40"/>
      <c r="D96" s="39"/>
      <c r="E96" s="97"/>
      <c r="F96" s="222"/>
      <c r="G96" s="306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</row>
    <row r="97" spans="1:21" s="17" customFormat="1" ht="12.75">
      <c r="A97" s="215"/>
      <c r="B97" s="46"/>
      <c r="C97" s="40"/>
      <c r="D97" s="39"/>
      <c r="E97" s="97"/>
      <c r="F97" s="222"/>
      <c r="G97" s="306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</row>
    <row r="98" spans="1:21" s="17" customFormat="1" ht="12.75">
      <c r="A98" s="215"/>
      <c r="B98" s="46"/>
      <c r="C98" s="40"/>
      <c r="D98" s="39"/>
      <c r="E98" s="97"/>
      <c r="F98" s="222"/>
      <c r="G98" s="306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</row>
    <row r="99" spans="1:21" s="17" customFormat="1" ht="12.75">
      <c r="A99" s="215"/>
      <c r="B99" s="46"/>
      <c r="C99" s="40"/>
      <c r="D99" s="39"/>
      <c r="E99" s="97"/>
      <c r="F99" s="222"/>
      <c r="G99" s="306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</row>
    <row r="100" spans="1:21" s="17" customFormat="1" ht="12.75">
      <c r="A100" s="215"/>
      <c r="B100" s="46"/>
      <c r="C100" s="40"/>
      <c r="D100" s="39"/>
      <c r="E100" s="97"/>
      <c r="F100" s="222"/>
      <c r="G100" s="306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</row>
    <row r="101" spans="1:21" s="17" customFormat="1" ht="12.75">
      <c r="A101" s="215"/>
      <c r="B101" s="46"/>
      <c r="C101" s="40"/>
      <c r="D101" s="39"/>
      <c r="E101" s="97"/>
      <c r="F101" s="222"/>
      <c r="G101" s="306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</row>
    <row r="102" spans="1:21" s="17" customFormat="1" ht="12.75">
      <c r="A102" s="215"/>
      <c r="B102" s="46"/>
      <c r="C102" s="40"/>
      <c r="D102" s="39"/>
      <c r="E102" s="97"/>
      <c r="F102" s="222"/>
      <c r="G102" s="306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</row>
    <row r="103" spans="1:21" s="17" customFormat="1" ht="12.75">
      <c r="A103" s="215"/>
      <c r="B103" s="46"/>
      <c r="C103" s="40"/>
      <c r="D103" s="39"/>
      <c r="E103" s="97"/>
      <c r="F103" s="222"/>
      <c r="G103" s="306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</row>
    <row r="104" spans="1:21" s="17" customFormat="1" ht="12.75">
      <c r="A104" s="215"/>
      <c r="B104" s="46"/>
      <c r="C104" s="40"/>
      <c r="D104" s="39"/>
      <c r="E104" s="97"/>
      <c r="F104" s="222"/>
      <c r="G104" s="306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</row>
    <row r="105" spans="1:21" s="17" customFormat="1" ht="12.75">
      <c r="A105" s="215"/>
      <c r="B105" s="46"/>
      <c r="C105" s="40"/>
      <c r="D105" s="39"/>
      <c r="E105" s="97"/>
      <c r="F105" s="222"/>
      <c r="G105" s="306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</row>
    <row r="106" spans="1:21" s="17" customFormat="1" ht="12.75">
      <c r="A106" s="215"/>
      <c r="B106" s="46"/>
      <c r="C106" s="40"/>
      <c r="D106" s="39"/>
      <c r="E106" s="97"/>
      <c r="F106" s="222"/>
      <c r="G106" s="306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</row>
    <row r="107" spans="1:21" s="17" customFormat="1" ht="12.75">
      <c r="A107" s="215"/>
      <c r="B107" s="46"/>
      <c r="C107" s="40"/>
      <c r="D107" s="39"/>
      <c r="E107" s="97"/>
      <c r="F107" s="222"/>
      <c r="G107" s="306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</row>
    <row r="108" spans="1:21" s="17" customFormat="1" ht="12.75">
      <c r="A108" s="215"/>
      <c r="B108" s="46"/>
      <c r="C108" s="40"/>
      <c r="D108" s="39"/>
      <c r="E108" s="97"/>
      <c r="F108" s="222"/>
      <c r="G108" s="306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</row>
    <row r="109" spans="1:21" s="17" customFormat="1" ht="12.75">
      <c r="A109" s="215"/>
      <c r="B109" s="46"/>
      <c r="C109" s="40"/>
      <c r="D109" s="39"/>
      <c r="E109" s="97"/>
      <c r="F109" s="222"/>
      <c r="G109" s="306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</row>
    <row r="110" spans="1:21" s="17" customFormat="1" ht="12.75">
      <c r="A110" s="215"/>
      <c r="B110" s="46"/>
      <c r="C110" s="40"/>
      <c r="D110" s="39"/>
      <c r="E110" s="97"/>
      <c r="F110" s="222"/>
      <c r="G110" s="306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</row>
    <row r="111" spans="1:21" s="17" customFormat="1" ht="12.75">
      <c r="A111" s="215"/>
      <c r="B111" s="46"/>
      <c r="C111" s="40"/>
      <c r="D111" s="39"/>
      <c r="E111" s="97"/>
      <c r="F111" s="222"/>
      <c r="G111" s="306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</row>
    <row r="112" spans="1:21" s="17" customFormat="1" ht="12.75">
      <c r="A112" s="215"/>
      <c r="B112" s="46"/>
      <c r="C112" s="40"/>
      <c r="D112" s="39"/>
      <c r="E112" s="97"/>
      <c r="F112" s="222"/>
      <c r="G112" s="306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</row>
    <row r="113" spans="1:21" s="17" customFormat="1" ht="12.75">
      <c r="A113" s="215"/>
      <c r="B113" s="46"/>
      <c r="C113" s="40"/>
      <c r="D113" s="39"/>
      <c r="E113" s="97"/>
      <c r="F113" s="222"/>
      <c r="G113" s="306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</row>
    <row r="114" spans="1:21" s="17" customFormat="1" ht="12.75">
      <c r="A114" s="215"/>
      <c r="B114" s="46"/>
      <c r="C114" s="40"/>
      <c r="D114" s="39"/>
      <c r="E114" s="97"/>
      <c r="F114" s="222"/>
      <c r="G114" s="306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</row>
    <row r="115" spans="1:21" s="17" customFormat="1" ht="12.75">
      <c r="A115" s="215"/>
      <c r="B115" s="46"/>
      <c r="C115" s="40"/>
      <c r="D115" s="39"/>
      <c r="E115" s="97"/>
      <c r="F115" s="222"/>
      <c r="G115" s="306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</row>
    <row r="116" spans="1:21" s="17" customFormat="1" ht="12.75">
      <c r="A116" s="215"/>
      <c r="B116" s="46"/>
      <c r="C116" s="40"/>
      <c r="D116" s="39"/>
      <c r="E116" s="97"/>
      <c r="F116" s="222"/>
      <c r="G116" s="306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</row>
    <row r="117" spans="1:21" s="17" customFormat="1" ht="12.75">
      <c r="A117" s="215"/>
      <c r="B117" s="46"/>
      <c r="C117" s="40"/>
      <c r="D117" s="39"/>
      <c r="E117" s="97"/>
      <c r="F117" s="222"/>
      <c r="G117" s="306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</row>
    <row r="118" spans="1:21" s="17" customFormat="1" ht="12.75">
      <c r="A118" s="215"/>
      <c r="B118" s="46"/>
      <c r="C118" s="40"/>
      <c r="D118" s="39"/>
      <c r="E118" s="97"/>
      <c r="F118" s="222"/>
      <c r="G118" s="306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</row>
    <row r="119" spans="1:21" s="17" customFormat="1" ht="12.75">
      <c r="A119" s="215"/>
      <c r="B119" s="46"/>
      <c r="C119" s="40"/>
      <c r="D119" s="39"/>
      <c r="E119" s="97"/>
      <c r="F119" s="222"/>
      <c r="G119" s="306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</row>
    <row r="120" spans="1:21" s="17" customFormat="1" ht="12.75">
      <c r="A120" s="215"/>
      <c r="B120" s="46"/>
      <c r="C120" s="40"/>
      <c r="D120" s="39"/>
      <c r="E120" s="97"/>
      <c r="F120" s="222"/>
      <c r="G120" s="306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</row>
    <row r="121" spans="1:21" s="17" customFormat="1" ht="12.75">
      <c r="A121" s="215"/>
      <c r="B121" s="46"/>
      <c r="C121" s="40"/>
      <c r="D121" s="39"/>
      <c r="E121" s="97"/>
      <c r="F121" s="222"/>
      <c r="G121" s="306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</row>
    <row r="122" spans="1:21" s="17" customFormat="1" ht="12.75">
      <c r="A122" s="215"/>
      <c r="B122" s="46"/>
      <c r="C122" s="40"/>
      <c r="D122" s="39"/>
      <c r="E122" s="97"/>
      <c r="F122" s="222"/>
      <c r="G122" s="306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</row>
    <row r="123" spans="1:21" s="17" customFormat="1" ht="12.75">
      <c r="A123" s="215"/>
      <c r="B123" s="46"/>
      <c r="C123" s="40"/>
      <c r="D123" s="39"/>
      <c r="E123" s="97"/>
      <c r="F123" s="222"/>
      <c r="G123" s="306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</row>
    <row r="124" spans="1:21" s="17" customFormat="1" ht="12.75">
      <c r="A124" s="215"/>
      <c r="B124" s="46"/>
      <c r="C124" s="40"/>
      <c r="D124" s="39"/>
      <c r="E124" s="97"/>
      <c r="F124" s="222"/>
      <c r="G124" s="306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</row>
    <row r="125" spans="1:21" s="17" customFormat="1" ht="12.75">
      <c r="A125" s="215"/>
      <c r="B125" s="46"/>
      <c r="C125" s="40"/>
      <c r="D125" s="39"/>
      <c r="E125" s="97"/>
      <c r="F125" s="222"/>
      <c r="G125" s="306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</row>
    <row r="126" spans="1:21" s="17" customFormat="1" ht="12.75">
      <c r="A126" s="215"/>
      <c r="B126" s="46"/>
      <c r="C126" s="40"/>
      <c r="D126" s="39"/>
      <c r="E126" s="97"/>
      <c r="F126" s="222"/>
      <c r="G126" s="306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</row>
    <row r="127" spans="1:21" s="17" customFormat="1" ht="12.75">
      <c r="A127" s="215"/>
      <c r="B127" s="46"/>
      <c r="C127" s="40"/>
      <c r="D127" s="39"/>
      <c r="E127" s="97"/>
      <c r="F127" s="222"/>
      <c r="G127" s="306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</row>
    <row r="128" spans="1:21" s="17" customFormat="1" ht="12.75">
      <c r="A128" s="215"/>
      <c r="B128" s="46"/>
      <c r="C128" s="40"/>
      <c r="D128" s="39"/>
      <c r="E128" s="97"/>
      <c r="F128" s="222"/>
      <c r="G128" s="306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</row>
    <row r="129" spans="1:21" s="17" customFormat="1" ht="12.75">
      <c r="A129" s="215"/>
      <c r="B129" s="46"/>
      <c r="C129" s="40"/>
      <c r="D129" s="39"/>
      <c r="E129" s="97"/>
      <c r="F129" s="222"/>
      <c r="G129" s="306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</row>
    <row r="130" spans="1:21" s="17" customFormat="1" ht="12.75">
      <c r="A130" s="215"/>
      <c r="B130" s="46"/>
      <c r="C130" s="40"/>
      <c r="D130" s="39"/>
      <c r="E130" s="97"/>
      <c r="F130" s="222"/>
      <c r="G130" s="306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</row>
    <row r="131" spans="1:21" s="17" customFormat="1" ht="12.75">
      <c r="A131" s="215"/>
      <c r="B131" s="46"/>
      <c r="C131" s="40"/>
      <c r="D131" s="39"/>
      <c r="E131" s="97"/>
      <c r="F131" s="222"/>
      <c r="G131" s="306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</row>
    <row r="132" spans="1:21" s="17" customFormat="1" ht="12.75">
      <c r="A132" s="215"/>
      <c r="B132" s="46"/>
      <c r="C132" s="40"/>
      <c r="D132" s="39"/>
      <c r="E132" s="97"/>
      <c r="F132" s="222"/>
      <c r="G132" s="306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</row>
    <row r="133" spans="1:21" s="17" customFormat="1" ht="12.75">
      <c r="A133" s="215"/>
      <c r="B133" s="46"/>
      <c r="C133" s="40"/>
      <c r="D133" s="39"/>
      <c r="E133" s="97"/>
      <c r="F133" s="222"/>
      <c r="G133" s="306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</row>
    <row r="134" spans="1:21" s="17" customFormat="1" ht="12.75">
      <c r="A134" s="215"/>
      <c r="B134" s="46"/>
      <c r="C134" s="40"/>
      <c r="D134" s="39"/>
      <c r="E134" s="97"/>
      <c r="F134" s="222"/>
      <c r="G134" s="306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</row>
    <row r="135" spans="1:21" s="17" customFormat="1" ht="12.75">
      <c r="A135" s="215"/>
      <c r="B135" s="46"/>
      <c r="C135" s="40"/>
      <c r="D135" s="39"/>
      <c r="E135" s="97"/>
      <c r="F135" s="222"/>
      <c r="G135" s="306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</row>
    <row r="136" spans="1:21" s="17" customFormat="1" ht="12.75">
      <c r="A136" s="215"/>
      <c r="B136" s="46"/>
      <c r="C136" s="40"/>
      <c r="D136" s="39"/>
      <c r="E136" s="97"/>
      <c r="F136" s="222"/>
      <c r="G136" s="306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</row>
    <row r="137" spans="1:21" s="17" customFormat="1" ht="12.75">
      <c r="A137" s="215"/>
      <c r="B137" s="46"/>
      <c r="C137" s="40"/>
      <c r="D137" s="39"/>
      <c r="E137" s="97"/>
      <c r="F137" s="222"/>
      <c r="G137" s="306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7"/>
      <c r="S137" s="307"/>
      <c r="T137" s="307"/>
      <c r="U137" s="307"/>
    </row>
    <row r="138" spans="1:21" s="17" customFormat="1" ht="12.75">
      <c r="A138" s="215"/>
      <c r="B138" s="36"/>
      <c r="C138" s="37"/>
      <c r="D138" s="39"/>
      <c r="E138" s="97"/>
      <c r="F138" s="216"/>
      <c r="G138" s="306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7"/>
      <c r="T138" s="307"/>
      <c r="U138" s="307"/>
    </row>
    <row r="139" spans="1:21" s="17" customFormat="1" ht="12.75">
      <c r="A139" s="215"/>
      <c r="B139" s="36"/>
      <c r="C139" s="37"/>
      <c r="D139" s="39"/>
      <c r="E139" s="97"/>
      <c r="F139" s="216"/>
      <c r="G139" s="306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</row>
    <row r="140" spans="1:21" s="17" customFormat="1" ht="12.75">
      <c r="A140" s="215"/>
      <c r="B140" s="36"/>
      <c r="C140" s="37"/>
      <c r="D140" s="39"/>
      <c r="E140" s="97"/>
      <c r="F140" s="216"/>
      <c r="G140" s="306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</row>
    <row r="141" spans="1:21" s="17" customFormat="1" ht="12.75">
      <c r="A141" s="215"/>
      <c r="B141" s="36"/>
      <c r="C141" s="37"/>
      <c r="D141" s="39"/>
      <c r="E141" s="97"/>
      <c r="F141" s="216"/>
      <c r="G141" s="306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</row>
    <row r="142" spans="1:21" s="17" customFormat="1" ht="12.75">
      <c r="A142" s="215"/>
      <c r="B142" s="36"/>
      <c r="C142" s="37"/>
      <c r="D142" s="39"/>
      <c r="E142" s="97"/>
      <c r="F142" s="216"/>
      <c r="G142" s="306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</row>
    <row r="143" spans="1:21" s="17" customFormat="1" ht="13.5" thickBot="1">
      <c r="A143" s="215"/>
      <c r="B143" s="36"/>
      <c r="C143" s="37"/>
      <c r="D143" s="39"/>
      <c r="E143" s="97"/>
      <c r="F143" s="216"/>
      <c r="G143" s="306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</row>
    <row r="144" spans="1:21" s="17" customFormat="1" ht="29.25" customHeight="1" thickBot="1">
      <c r="A144" s="150" t="s">
        <v>184</v>
      </c>
      <c r="B144" s="151"/>
      <c r="C144" s="152"/>
      <c r="D144" s="153"/>
      <c r="E144" s="203"/>
      <c r="F144" s="331"/>
      <c r="G144" s="306"/>
      <c r="H144" s="328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</row>
    <row r="145" spans="1:21" s="17" customFormat="1" ht="12" customHeight="1">
      <c r="A145" s="132"/>
      <c r="B145" s="157" t="s">
        <v>281</v>
      </c>
      <c r="C145" s="133"/>
      <c r="D145" s="134"/>
      <c r="E145" s="165"/>
      <c r="F145" s="189"/>
      <c r="G145" s="306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</row>
    <row r="146" spans="1:6" ht="12.75">
      <c r="A146" s="1"/>
      <c r="B146" s="26" t="s">
        <v>19</v>
      </c>
      <c r="C146" s="47"/>
      <c r="D146" s="28"/>
      <c r="E146" s="165"/>
      <c r="F146" s="262"/>
    </row>
    <row r="147" spans="1:21" s="17" customFormat="1" ht="25.5">
      <c r="A147" s="5" t="s">
        <v>20</v>
      </c>
      <c r="B147" s="23" t="s">
        <v>28</v>
      </c>
      <c r="C147" s="48"/>
      <c r="D147" s="49"/>
      <c r="E147" s="160"/>
      <c r="F147" s="263"/>
      <c r="G147" s="306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</row>
    <row r="148" spans="1:6" ht="12.75">
      <c r="A148" s="50"/>
      <c r="B148" s="51"/>
      <c r="C148" s="52"/>
      <c r="D148" s="53"/>
      <c r="E148" s="168"/>
      <c r="F148" s="191"/>
    </row>
    <row r="149" spans="1:6" ht="12.75">
      <c r="A149" s="225" t="s">
        <v>33</v>
      </c>
      <c r="B149" s="55" t="s">
        <v>34</v>
      </c>
      <c r="C149" s="56" t="s">
        <v>35</v>
      </c>
      <c r="D149" s="35" t="s">
        <v>139</v>
      </c>
      <c r="E149" s="196" t="s">
        <v>36</v>
      </c>
      <c r="F149" s="220" t="s">
        <v>40</v>
      </c>
    </row>
    <row r="150" spans="1:6" ht="12.75">
      <c r="A150" s="226"/>
      <c r="B150" s="57"/>
      <c r="C150" s="58"/>
      <c r="D150" s="59"/>
      <c r="E150" s="360" t="s">
        <v>250</v>
      </c>
      <c r="F150" s="361"/>
    </row>
    <row r="151" spans="1:6" ht="12.75">
      <c r="A151" s="228">
        <v>14.01</v>
      </c>
      <c r="B151" s="60" t="s">
        <v>148</v>
      </c>
      <c r="C151" s="61"/>
      <c r="D151" s="62"/>
      <c r="E151" s="205"/>
      <c r="F151" s="227"/>
    </row>
    <row r="152" spans="1:6" ht="14.25">
      <c r="A152" s="228"/>
      <c r="B152" s="60" t="s">
        <v>21</v>
      </c>
      <c r="C152" s="7" t="s">
        <v>38</v>
      </c>
      <c r="D152" s="63"/>
      <c r="E152" s="332"/>
      <c r="F152" s="216" t="s">
        <v>248</v>
      </c>
    </row>
    <row r="153" spans="1:6" ht="12.75">
      <c r="A153" s="228"/>
      <c r="B153" s="60"/>
      <c r="C153" s="7"/>
      <c r="D153" s="63"/>
      <c r="E153" s="332"/>
      <c r="F153" s="216"/>
    </row>
    <row r="154" spans="1:6" ht="14.25">
      <c r="A154" s="228"/>
      <c r="B154" s="60" t="s">
        <v>22</v>
      </c>
      <c r="C154" s="7" t="s">
        <v>38</v>
      </c>
      <c r="D154" s="63"/>
      <c r="E154" s="332"/>
      <c r="F154" s="324" t="s">
        <v>248</v>
      </c>
    </row>
    <row r="155" spans="1:6" ht="12.75">
      <c r="A155" s="228"/>
      <c r="B155" s="60"/>
      <c r="C155" s="7"/>
      <c r="D155" s="63"/>
      <c r="E155" s="332"/>
      <c r="F155" s="216"/>
    </row>
    <row r="156" spans="1:21" s="22" customFormat="1" ht="12.75">
      <c r="A156" s="228">
        <v>14.02</v>
      </c>
      <c r="B156" s="60" t="s">
        <v>149</v>
      </c>
      <c r="C156" s="7"/>
      <c r="D156" s="63"/>
      <c r="E156" s="332"/>
      <c r="F156" s="216"/>
      <c r="G156" s="310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</row>
    <row r="157" spans="1:21" s="22" customFormat="1" ht="12.75">
      <c r="A157" s="228"/>
      <c r="B157" s="60" t="s">
        <v>23</v>
      </c>
      <c r="C157" s="61" t="s">
        <v>24</v>
      </c>
      <c r="D157" s="63"/>
      <c r="E157" s="332"/>
      <c r="F157" s="324" t="s">
        <v>248</v>
      </c>
      <c r="G157" s="310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</row>
    <row r="158" spans="1:21" s="22" customFormat="1" ht="12.75">
      <c r="A158" s="228"/>
      <c r="B158" s="60"/>
      <c r="C158" s="61"/>
      <c r="D158" s="63"/>
      <c r="E158" s="332"/>
      <c r="F158" s="216"/>
      <c r="G158" s="310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</row>
    <row r="159" spans="1:6" ht="12.75">
      <c r="A159" s="228" t="s">
        <v>37</v>
      </c>
      <c r="B159" s="60" t="s">
        <v>25</v>
      </c>
      <c r="C159" s="61" t="s">
        <v>24</v>
      </c>
      <c r="D159" s="63"/>
      <c r="E159" s="332"/>
      <c r="F159" s="216" t="s">
        <v>248</v>
      </c>
    </row>
    <row r="160" spans="1:6" ht="12.75">
      <c r="A160" s="228"/>
      <c r="B160" s="117"/>
      <c r="C160" s="61"/>
      <c r="D160" s="63"/>
      <c r="E160" s="332"/>
      <c r="F160" s="216"/>
    </row>
    <row r="161" spans="1:6" ht="12.75">
      <c r="A161" s="228"/>
      <c r="B161" s="22" t="s">
        <v>70</v>
      </c>
      <c r="C161" s="61" t="s">
        <v>26</v>
      </c>
      <c r="D161" s="63"/>
      <c r="E161" s="332"/>
      <c r="F161" s="324" t="s">
        <v>342</v>
      </c>
    </row>
    <row r="162" spans="1:6" ht="12.75">
      <c r="A162" s="228"/>
      <c r="B162" s="60"/>
      <c r="C162" s="61"/>
      <c r="D162" s="63"/>
      <c r="E162" s="332"/>
      <c r="F162" s="216"/>
    </row>
    <row r="163" spans="1:6" ht="12.75">
      <c r="A163" s="228" t="s">
        <v>150</v>
      </c>
      <c r="B163" s="60" t="s">
        <v>151</v>
      </c>
      <c r="C163" s="61" t="s">
        <v>37</v>
      </c>
      <c r="D163" s="63"/>
      <c r="E163" s="332"/>
      <c r="F163" s="216"/>
    </row>
    <row r="164" spans="1:6" ht="12.75">
      <c r="A164" s="228"/>
      <c r="B164" s="60" t="s">
        <v>152</v>
      </c>
      <c r="C164" s="61"/>
      <c r="D164" s="63"/>
      <c r="E164" s="332"/>
      <c r="F164" s="216"/>
    </row>
    <row r="165" spans="1:6" ht="12.75">
      <c r="A165" s="228"/>
      <c r="B165" s="60" t="s">
        <v>128</v>
      </c>
      <c r="C165" s="61" t="s">
        <v>26</v>
      </c>
      <c r="D165" s="63"/>
      <c r="E165" s="332"/>
      <c r="F165" s="216" t="s">
        <v>248</v>
      </c>
    </row>
    <row r="166" spans="1:6" ht="12.75">
      <c r="A166" s="228"/>
      <c r="B166" s="60"/>
      <c r="C166" s="61"/>
      <c r="D166" s="63"/>
      <c r="E166" s="332"/>
      <c r="F166" s="216"/>
    </row>
    <row r="167" spans="1:6" ht="12.75">
      <c r="A167" s="228" t="s">
        <v>144</v>
      </c>
      <c r="B167" s="64" t="s">
        <v>129</v>
      </c>
      <c r="C167" s="61" t="s">
        <v>26</v>
      </c>
      <c r="D167" s="63"/>
      <c r="E167" s="332"/>
      <c r="F167" s="216" t="s">
        <v>248</v>
      </c>
    </row>
    <row r="168" spans="1:6" ht="12.75">
      <c r="A168" s="228"/>
      <c r="B168" s="136"/>
      <c r="C168" s="61"/>
      <c r="D168" s="63"/>
      <c r="E168" s="332"/>
      <c r="F168" s="216"/>
    </row>
    <row r="169" spans="1:6" ht="12.75">
      <c r="A169" s="228"/>
      <c r="B169" s="60" t="s">
        <v>58</v>
      </c>
      <c r="C169" s="61"/>
      <c r="D169" s="63"/>
      <c r="E169" s="332"/>
      <c r="F169" s="216"/>
    </row>
    <row r="170" spans="1:6" ht="14.25">
      <c r="A170" s="228"/>
      <c r="B170" s="60" t="s">
        <v>59</v>
      </c>
      <c r="C170" s="7" t="s">
        <v>38</v>
      </c>
      <c r="D170" s="62"/>
      <c r="E170" s="332"/>
      <c r="F170" s="216" t="s">
        <v>248</v>
      </c>
    </row>
    <row r="171" spans="1:6" ht="12.75">
      <c r="A171" s="228"/>
      <c r="B171" s="60"/>
      <c r="C171" s="7"/>
      <c r="D171" s="62"/>
      <c r="E171" s="332"/>
      <c r="F171" s="216"/>
    </row>
    <row r="172" spans="1:6" ht="14.25">
      <c r="A172" s="228"/>
      <c r="B172" s="60" t="s">
        <v>60</v>
      </c>
      <c r="C172" s="7" t="s">
        <v>38</v>
      </c>
      <c r="D172" s="62"/>
      <c r="E172" s="332"/>
      <c r="F172" s="216" t="s">
        <v>248</v>
      </c>
    </row>
    <row r="173" spans="1:6" ht="12.75">
      <c r="A173" s="228"/>
      <c r="B173" s="60"/>
      <c r="C173" s="7"/>
      <c r="D173" s="63"/>
      <c r="E173" s="205"/>
      <c r="F173" s="216"/>
    </row>
    <row r="174" spans="1:6" ht="25.5">
      <c r="A174" s="228">
        <v>14.08</v>
      </c>
      <c r="B174" s="90" t="s">
        <v>309</v>
      </c>
      <c r="C174" s="61"/>
      <c r="D174" s="63"/>
      <c r="E174" s="205"/>
      <c r="F174" s="216"/>
    </row>
    <row r="175" spans="1:21" s="22" customFormat="1" ht="12.75">
      <c r="A175" s="228" t="s">
        <v>153</v>
      </c>
      <c r="B175" s="60" t="s">
        <v>171</v>
      </c>
      <c r="C175" s="61"/>
      <c r="D175" s="63"/>
      <c r="E175" s="205"/>
      <c r="F175" s="216"/>
      <c r="G175" s="310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</row>
    <row r="176" spans="1:21" s="22" customFormat="1" ht="12.75">
      <c r="A176" s="228"/>
      <c r="B176" s="60" t="s">
        <v>154</v>
      </c>
      <c r="C176" s="61" t="s">
        <v>147</v>
      </c>
      <c r="D176" s="63">
        <v>1</v>
      </c>
      <c r="E176" s="332"/>
      <c r="F176" s="324"/>
      <c r="G176" s="310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</row>
    <row r="177" spans="1:21" s="22" customFormat="1" ht="12.75">
      <c r="A177" s="228"/>
      <c r="B177" s="60"/>
      <c r="C177" s="61"/>
      <c r="D177" s="63"/>
      <c r="E177" s="332"/>
      <c r="F177" s="324"/>
      <c r="G177" s="310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</row>
    <row r="178" spans="1:6" ht="12.75">
      <c r="A178" s="228"/>
      <c r="B178" s="60" t="s">
        <v>155</v>
      </c>
      <c r="C178" s="61" t="s">
        <v>146</v>
      </c>
      <c r="D178" s="63">
        <v>1</v>
      </c>
      <c r="E178" s="332"/>
      <c r="F178" s="324"/>
    </row>
    <row r="179" spans="1:6" ht="12.75">
      <c r="A179" s="228"/>
      <c r="B179" s="60"/>
      <c r="C179" s="61"/>
      <c r="D179" s="63"/>
      <c r="E179" s="332"/>
      <c r="F179" s="324"/>
    </row>
    <row r="180" spans="1:6" ht="12.75">
      <c r="A180" s="228" t="s">
        <v>130</v>
      </c>
      <c r="B180" s="60" t="s">
        <v>131</v>
      </c>
      <c r="C180" s="61"/>
      <c r="D180" s="63"/>
      <c r="E180" s="332"/>
      <c r="F180" s="324"/>
    </row>
    <row r="181" spans="1:6" ht="12.75">
      <c r="A181" s="228"/>
      <c r="B181" s="60" t="s">
        <v>132</v>
      </c>
      <c r="C181" s="61" t="s">
        <v>146</v>
      </c>
      <c r="D181" s="63">
        <v>1</v>
      </c>
      <c r="E181" s="333"/>
      <c r="F181" s="324"/>
    </row>
    <row r="182" spans="1:6" ht="12.75">
      <c r="A182" s="228"/>
      <c r="B182" s="60"/>
      <c r="C182" s="65"/>
      <c r="D182" s="66"/>
      <c r="E182" s="332"/>
      <c r="F182" s="324"/>
    </row>
    <row r="183" spans="1:6" ht="12.75">
      <c r="A183" s="228"/>
      <c r="B183" s="60" t="s">
        <v>133</v>
      </c>
      <c r="C183" s="65" t="s">
        <v>27</v>
      </c>
      <c r="D183" s="178"/>
      <c r="E183" s="334"/>
      <c r="F183" s="324"/>
    </row>
    <row r="184" spans="1:6" ht="12.75">
      <c r="A184" s="228"/>
      <c r="B184" s="60"/>
      <c r="C184" s="61"/>
      <c r="D184" s="63"/>
      <c r="E184" s="205"/>
      <c r="F184" s="227"/>
    </row>
    <row r="185" spans="1:6" ht="12.75">
      <c r="A185" s="228"/>
      <c r="B185" s="60"/>
      <c r="C185" s="61"/>
      <c r="D185" s="63"/>
      <c r="E185" s="205"/>
      <c r="F185" s="227"/>
    </row>
    <row r="186" spans="1:6" ht="12.75">
      <c r="A186" s="228"/>
      <c r="B186" s="60"/>
      <c r="C186" s="61"/>
      <c r="D186" s="63"/>
      <c r="E186" s="205"/>
      <c r="F186" s="227"/>
    </row>
    <row r="187" spans="1:6" ht="12.75">
      <c r="A187" s="228"/>
      <c r="B187" s="60"/>
      <c r="C187" s="65"/>
      <c r="D187" s="66"/>
      <c r="E187" s="205"/>
      <c r="F187" s="227"/>
    </row>
    <row r="188" spans="1:6" ht="12.75">
      <c r="A188" s="228"/>
      <c r="B188" s="60"/>
      <c r="C188" s="65"/>
      <c r="D188" s="66"/>
      <c r="E188" s="205"/>
      <c r="F188" s="227"/>
    </row>
    <row r="189" spans="1:6" ht="12.75">
      <c r="A189" s="228"/>
      <c r="B189" s="60"/>
      <c r="C189" s="65"/>
      <c r="D189" s="66"/>
      <c r="E189" s="205"/>
      <c r="F189" s="227"/>
    </row>
    <row r="190" spans="1:6" ht="12.75">
      <c r="A190" s="228"/>
      <c r="B190" s="60"/>
      <c r="C190" s="65"/>
      <c r="D190" s="66"/>
      <c r="E190" s="206"/>
      <c r="F190" s="227"/>
    </row>
    <row r="191" spans="1:6" ht="12.75">
      <c r="A191" s="228"/>
      <c r="B191" s="60"/>
      <c r="C191" s="65"/>
      <c r="D191" s="66"/>
      <c r="E191" s="206"/>
      <c r="F191" s="227"/>
    </row>
    <row r="192" spans="1:6" ht="12.75">
      <c r="A192" s="228"/>
      <c r="B192" s="60"/>
      <c r="C192" s="65"/>
      <c r="D192" s="66"/>
      <c r="E192" s="205"/>
      <c r="F192" s="227"/>
    </row>
    <row r="193" spans="1:6" ht="12.75">
      <c r="A193" s="228"/>
      <c r="B193" s="60"/>
      <c r="C193" s="65"/>
      <c r="D193" s="66"/>
      <c r="E193" s="205"/>
      <c r="F193" s="227"/>
    </row>
    <row r="194" spans="1:6" ht="12.75">
      <c r="A194" s="228"/>
      <c r="B194" s="60"/>
      <c r="C194" s="61"/>
      <c r="D194" s="63"/>
      <c r="E194" s="205"/>
      <c r="F194" s="227"/>
    </row>
    <row r="195" spans="1:6" ht="12.75">
      <c r="A195" s="228"/>
      <c r="B195" s="60"/>
      <c r="C195" s="65"/>
      <c r="D195" s="66"/>
      <c r="E195" s="205"/>
      <c r="F195" s="227"/>
    </row>
    <row r="196" spans="1:6" ht="12.75">
      <c r="A196" s="228"/>
      <c r="B196" s="60"/>
      <c r="C196" s="61"/>
      <c r="D196" s="63"/>
      <c r="E196" s="205"/>
      <c r="F196" s="227"/>
    </row>
    <row r="197" spans="1:6" ht="12.75">
      <c r="A197" s="228"/>
      <c r="B197" s="60"/>
      <c r="C197" s="61"/>
      <c r="D197" s="63"/>
      <c r="E197" s="205"/>
      <c r="F197" s="227"/>
    </row>
    <row r="198" spans="1:6" ht="12.75">
      <c r="A198" s="228"/>
      <c r="B198" s="67"/>
      <c r="C198" s="61"/>
      <c r="D198" s="63"/>
      <c r="E198" s="205"/>
      <c r="F198" s="227"/>
    </row>
    <row r="199" spans="1:6" ht="12.75">
      <c r="A199" s="229"/>
      <c r="B199" s="67"/>
      <c r="C199" s="61"/>
      <c r="D199" s="63"/>
      <c r="E199" s="205"/>
      <c r="F199" s="227"/>
    </row>
    <row r="200" spans="1:6" ht="12.75">
      <c r="A200" s="229"/>
      <c r="B200" s="67"/>
      <c r="C200" s="61"/>
      <c r="D200" s="63"/>
      <c r="E200" s="205"/>
      <c r="F200" s="227"/>
    </row>
    <row r="201" spans="1:6" ht="12.75">
      <c r="A201" s="229"/>
      <c r="B201" s="67"/>
      <c r="C201" s="61"/>
      <c r="D201" s="63"/>
      <c r="E201" s="205"/>
      <c r="F201" s="227"/>
    </row>
    <row r="202" spans="1:6" ht="12.75">
      <c r="A202" s="229"/>
      <c r="B202" s="67"/>
      <c r="C202" s="61"/>
      <c r="D202" s="63"/>
      <c r="E202" s="205"/>
      <c r="F202" s="227"/>
    </row>
    <row r="203" spans="1:6" ht="12.75">
      <c r="A203" s="229"/>
      <c r="B203" s="67"/>
      <c r="C203" s="61"/>
      <c r="D203" s="63"/>
      <c r="E203" s="205"/>
      <c r="F203" s="227"/>
    </row>
    <row r="204" spans="1:6" ht="12.75">
      <c r="A204" s="229"/>
      <c r="B204" s="67"/>
      <c r="C204" s="61"/>
      <c r="D204" s="63"/>
      <c r="E204" s="205"/>
      <c r="F204" s="227"/>
    </row>
    <row r="205" spans="1:6" ht="12.75">
      <c r="A205" s="229"/>
      <c r="B205" s="67"/>
      <c r="C205" s="61"/>
      <c r="D205" s="63"/>
      <c r="E205" s="205"/>
      <c r="F205" s="227"/>
    </row>
    <row r="206" spans="1:6" ht="12.75">
      <c r="A206" s="229"/>
      <c r="B206" s="67"/>
      <c r="C206" s="61"/>
      <c r="D206" s="63"/>
      <c r="E206" s="205"/>
      <c r="F206" s="227"/>
    </row>
    <row r="207" spans="1:6" ht="12.75">
      <c r="A207" s="229"/>
      <c r="B207" s="67"/>
      <c r="C207" s="61"/>
      <c r="D207" s="63"/>
      <c r="E207" s="205"/>
      <c r="F207" s="227"/>
    </row>
    <row r="208" spans="1:6" ht="12.75">
      <c r="A208" s="229"/>
      <c r="B208" s="67"/>
      <c r="C208" s="61"/>
      <c r="D208" s="63"/>
      <c r="E208" s="205"/>
      <c r="F208" s="227"/>
    </row>
    <row r="209" spans="1:6" ht="12.75">
      <c r="A209" s="229"/>
      <c r="B209" s="67"/>
      <c r="C209" s="61"/>
      <c r="D209" s="63"/>
      <c r="E209" s="205"/>
      <c r="F209" s="227"/>
    </row>
    <row r="210" spans="1:6" ht="12.75">
      <c r="A210" s="229"/>
      <c r="B210" s="67"/>
      <c r="C210" s="61"/>
      <c r="D210" s="63"/>
      <c r="E210" s="205"/>
      <c r="F210" s="227"/>
    </row>
    <row r="211" spans="1:6" ht="12.75">
      <c r="A211" s="229"/>
      <c r="B211" s="67"/>
      <c r="C211" s="61"/>
      <c r="D211" s="63"/>
      <c r="E211" s="205"/>
      <c r="F211" s="227"/>
    </row>
    <row r="212" spans="1:6" ht="12.75">
      <c r="A212" s="229"/>
      <c r="B212" s="67"/>
      <c r="C212" s="61"/>
      <c r="D212" s="63"/>
      <c r="E212" s="205"/>
      <c r="F212" s="227"/>
    </row>
    <row r="213" spans="1:6" ht="12.75">
      <c r="A213" s="229"/>
      <c r="B213" s="67"/>
      <c r="C213" s="61"/>
      <c r="D213" s="63"/>
      <c r="E213" s="205"/>
      <c r="F213" s="227"/>
    </row>
    <row r="214" spans="1:6" ht="12.75">
      <c r="A214" s="229"/>
      <c r="B214" s="67"/>
      <c r="C214" s="61"/>
      <c r="D214" s="63"/>
      <c r="E214" s="205"/>
      <c r="F214" s="227"/>
    </row>
    <row r="215" spans="1:6" ht="12.75">
      <c r="A215" s="229"/>
      <c r="B215" s="67"/>
      <c r="C215" s="61"/>
      <c r="D215" s="63"/>
      <c r="E215" s="205"/>
      <c r="F215" s="227"/>
    </row>
    <row r="216" spans="1:6" ht="12.75">
      <c r="A216" s="229"/>
      <c r="B216" s="67"/>
      <c r="C216" s="61"/>
      <c r="D216" s="63"/>
      <c r="E216" s="205"/>
      <c r="F216" s="227"/>
    </row>
    <row r="217" spans="1:6" ht="12.75">
      <c r="A217" s="229"/>
      <c r="B217" s="67"/>
      <c r="C217" s="61"/>
      <c r="D217" s="63"/>
      <c r="E217" s="205"/>
      <c r="F217" s="227"/>
    </row>
    <row r="218" spans="1:6" ht="12.75">
      <c r="A218" s="229"/>
      <c r="B218" s="67"/>
      <c r="C218" s="61"/>
      <c r="D218" s="63"/>
      <c r="E218" s="205"/>
      <c r="F218" s="227"/>
    </row>
    <row r="219" spans="1:6" ht="12.75">
      <c r="A219" s="229"/>
      <c r="B219" s="67"/>
      <c r="C219" s="61"/>
      <c r="D219" s="63"/>
      <c r="E219" s="205"/>
      <c r="F219" s="227"/>
    </row>
    <row r="220" spans="1:6" ht="12.75">
      <c r="A220" s="229"/>
      <c r="B220" s="67"/>
      <c r="C220" s="61"/>
      <c r="D220" s="63"/>
      <c r="E220" s="205"/>
      <c r="F220" s="227"/>
    </row>
    <row r="221" spans="1:6" ht="12.75">
      <c r="A221" s="229"/>
      <c r="B221" s="67"/>
      <c r="C221" s="61"/>
      <c r="D221" s="63"/>
      <c r="E221" s="205"/>
      <c r="F221" s="227"/>
    </row>
    <row r="222" spans="1:6" ht="12.75">
      <c r="A222" s="229"/>
      <c r="B222" s="67"/>
      <c r="C222" s="61"/>
      <c r="D222" s="63"/>
      <c r="E222" s="205"/>
      <c r="F222" s="227"/>
    </row>
    <row r="223" spans="1:6" ht="13.5" thickBot="1">
      <c r="A223" s="229"/>
      <c r="B223" s="67"/>
      <c r="C223" s="61"/>
      <c r="D223" s="63"/>
      <c r="E223" s="205"/>
      <c r="F223" s="227"/>
    </row>
    <row r="224" spans="1:21" s="17" customFormat="1" ht="29.25" customHeight="1" thickBot="1">
      <c r="A224" s="150" t="s">
        <v>185</v>
      </c>
      <c r="B224" s="151"/>
      <c r="C224" s="152"/>
      <c r="D224" s="153"/>
      <c r="E224" s="203"/>
      <c r="F224" s="327"/>
      <c r="G224" s="306"/>
      <c r="H224" s="307"/>
      <c r="I224" s="307"/>
      <c r="J224" s="307"/>
      <c r="K224" s="307"/>
      <c r="L224" s="307"/>
      <c r="M224" s="307"/>
      <c r="N224" s="307"/>
      <c r="O224" s="307"/>
      <c r="P224" s="307"/>
      <c r="Q224" s="307"/>
      <c r="R224" s="307"/>
      <c r="S224" s="307"/>
      <c r="T224" s="307"/>
      <c r="U224" s="307"/>
    </row>
    <row r="225" spans="1:6" ht="12" customHeight="1">
      <c r="A225" s="68"/>
      <c r="B225" s="154" t="s">
        <v>282</v>
      </c>
      <c r="C225" s="69"/>
      <c r="D225" s="68"/>
      <c r="E225" s="169"/>
      <c r="F225" s="190"/>
    </row>
    <row r="226" spans="1:21" s="17" customFormat="1" ht="12.75">
      <c r="A226" s="5"/>
      <c r="B226" s="70" t="s">
        <v>29</v>
      </c>
      <c r="C226" s="71"/>
      <c r="D226" s="16"/>
      <c r="E226" s="160"/>
      <c r="F226" s="260"/>
      <c r="G226" s="306"/>
      <c r="H226" s="307"/>
      <c r="I226" s="307"/>
      <c r="J226" s="307"/>
      <c r="K226" s="307"/>
      <c r="L226" s="307"/>
      <c r="M226" s="307"/>
      <c r="N226" s="307"/>
      <c r="O226" s="307"/>
      <c r="P226" s="307"/>
      <c r="Q226" s="307"/>
      <c r="R226" s="307"/>
      <c r="S226" s="307"/>
      <c r="T226" s="307"/>
      <c r="U226" s="307"/>
    </row>
    <row r="227" spans="1:6" ht="12.75">
      <c r="A227" s="72" t="s">
        <v>30</v>
      </c>
      <c r="B227" s="73" t="s">
        <v>54</v>
      </c>
      <c r="C227" s="74"/>
      <c r="D227" s="28"/>
      <c r="E227" s="165"/>
      <c r="F227" s="190"/>
    </row>
    <row r="228" spans="1:6" ht="12.75">
      <c r="A228" s="264"/>
      <c r="B228" s="110"/>
      <c r="C228" s="111"/>
      <c r="D228" s="265"/>
      <c r="E228" s="168"/>
      <c r="F228" s="191"/>
    </row>
    <row r="229" spans="1:6" ht="12.75">
      <c r="A229" s="225" t="s">
        <v>33</v>
      </c>
      <c r="B229" s="55" t="s">
        <v>34</v>
      </c>
      <c r="C229" s="56" t="s">
        <v>35</v>
      </c>
      <c r="D229" s="35" t="s">
        <v>139</v>
      </c>
      <c r="E229" s="196" t="s">
        <v>36</v>
      </c>
      <c r="F229" s="220" t="s">
        <v>40</v>
      </c>
    </row>
    <row r="230" spans="1:6" ht="12.75">
      <c r="A230" s="226"/>
      <c r="B230" s="57"/>
      <c r="C230" s="58"/>
      <c r="D230" s="76"/>
      <c r="E230" s="351" t="s">
        <v>250</v>
      </c>
      <c r="F230" s="362"/>
    </row>
    <row r="231" spans="1:6" ht="12.75">
      <c r="A231" s="238" t="s">
        <v>274</v>
      </c>
      <c r="B231" s="90" t="s">
        <v>273</v>
      </c>
      <c r="C231" s="61"/>
      <c r="D231" s="78"/>
      <c r="E231" s="205"/>
      <c r="F231" s="227"/>
    </row>
    <row r="232" spans="1:6" ht="12.75">
      <c r="A232" s="233"/>
      <c r="B232" s="90"/>
      <c r="C232" s="91"/>
      <c r="D232" s="78"/>
      <c r="E232" s="205"/>
      <c r="F232" s="227"/>
    </row>
    <row r="233" spans="1:6" ht="12.75">
      <c r="A233" s="233"/>
      <c r="B233" s="90" t="s">
        <v>275</v>
      </c>
      <c r="C233" s="91" t="s">
        <v>13</v>
      </c>
      <c r="D233" s="77">
        <v>0</v>
      </c>
      <c r="E233" s="332"/>
      <c r="F233" s="335"/>
    </row>
    <row r="234" spans="1:6" ht="12.75">
      <c r="A234" s="233"/>
      <c r="B234" s="60"/>
      <c r="C234" s="61"/>
      <c r="D234" s="78"/>
      <c r="E234" s="332"/>
      <c r="F234" s="335"/>
    </row>
    <row r="235" spans="1:9" ht="12.75">
      <c r="A235" s="233"/>
      <c r="B235" s="90" t="s">
        <v>276</v>
      </c>
      <c r="C235" s="7" t="s">
        <v>39</v>
      </c>
      <c r="D235" s="78">
        <v>0</v>
      </c>
      <c r="E235" s="332"/>
      <c r="F235" s="335"/>
      <c r="H235" s="309">
        <v>18.5</v>
      </c>
      <c r="I235" s="309">
        <v>53.45454545454545</v>
      </c>
    </row>
    <row r="236" spans="1:6" ht="12.75">
      <c r="A236" s="233"/>
      <c r="B236" s="117"/>
      <c r="C236" s="61"/>
      <c r="D236" s="78"/>
      <c r="E236" s="332"/>
      <c r="F236" s="335"/>
    </row>
    <row r="237" spans="1:6" ht="12.75">
      <c r="A237" s="233"/>
      <c r="B237" s="90" t="s">
        <v>277</v>
      </c>
      <c r="C237" s="7" t="s">
        <v>39</v>
      </c>
      <c r="D237" s="78">
        <v>0</v>
      </c>
      <c r="E237" s="332"/>
      <c r="F237" s="335"/>
    </row>
    <row r="238" spans="1:21" s="22" customFormat="1" ht="12.75">
      <c r="A238" s="233"/>
      <c r="B238" s="60"/>
      <c r="C238" s="61"/>
      <c r="D238" s="78"/>
      <c r="E238" s="332"/>
      <c r="F238" s="335"/>
      <c r="G238" s="310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</row>
    <row r="239" spans="1:21" s="22" customFormat="1" ht="12.75">
      <c r="A239" s="233" t="s">
        <v>3</v>
      </c>
      <c r="B239" s="60" t="s">
        <v>0</v>
      </c>
      <c r="C239" s="61"/>
      <c r="D239" s="78"/>
      <c r="E239" s="332"/>
      <c r="F239" s="335"/>
      <c r="G239" s="310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</row>
    <row r="240" spans="1:21" s="22" customFormat="1" ht="12.75">
      <c r="A240" s="233"/>
      <c r="B240" s="90" t="s">
        <v>258</v>
      </c>
      <c r="C240" s="91" t="s">
        <v>320</v>
      </c>
      <c r="D240" s="78">
        <v>1</v>
      </c>
      <c r="E240" s="332"/>
      <c r="F240" s="335"/>
      <c r="G240" s="310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</row>
    <row r="241" spans="1:21" s="22" customFormat="1" ht="12.75">
      <c r="A241" s="233"/>
      <c r="B241" s="60"/>
      <c r="C241" s="61"/>
      <c r="D241" s="78"/>
      <c r="E241" s="332"/>
      <c r="F241" s="335"/>
      <c r="G241" s="310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</row>
    <row r="242" spans="1:21" s="22" customFormat="1" ht="12.75">
      <c r="A242" s="233"/>
      <c r="B242" s="60" t="s">
        <v>156</v>
      </c>
      <c r="C242" s="61" t="s">
        <v>24</v>
      </c>
      <c r="D242" s="78">
        <v>2</v>
      </c>
      <c r="E242" s="332"/>
      <c r="F242" s="335"/>
      <c r="G242" s="310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</row>
    <row r="243" spans="1:21" s="22" customFormat="1" ht="12.75">
      <c r="A243" s="233"/>
      <c r="B243" s="117"/>
      <c r="C243" s="61"/>
      <c r="D243" s="78"/>
      <c r="E243" s="332"/>
      <c r="F243" s="335"/>
      <c r="G243" s="310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</row>
    <row r="244" spans="1:21" s="22" customFormat="1" ht="12.75">
      <c r="A244" s="233"/>
      <c r="B244" s="22" t="s">
        <v>114</v>
      </c>
      <c r="C244" s="61" t="s">
        <v>26</v>
      </c>
      <c r="D244" s="78">
        <v>0</v>
      </c>
      <c r="E244" s="332"/>
      <c r="F244" s="335"/>
      <c r="G244" s="310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</row>
    <row r="245" spans="1:21" s="22" customFormat="1" ht="12.75">
      <c r="A245" s="233"/>
      <c r="C245" s="61"/>
      <c r="D245" s="78"/>
      <c r="E245" s="332"/>
      <c r="F245" s="335"/>
      <c r="G245" s="310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</row>
    <row r="246" spans="1:21" s="22" customFormat="1" ht="25.5">
      <c r="A246" s="233"/>
      <c r="B246" s="60" t="s">
        <v>159</v>
      </c>
      <c r="C246" s="61"/>
      <c r="D246" s="78"/>
      <c r="E246" s="332"/>
      <c r="F246" s="335"/>
      <c r="G246" s="310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</row>
    <row r="247" spans="1:21" s="22" customFormat="1" ht="12.75">
      <c r="A247" s="233"/>
      <c r="B247" s="60" t="s">
        <v>160</v>
      </c>
      <c r="C247" s="61" t="s">
        <v>26</v>
      </c>
      <c r="D247" s="78">
        <v>0</v>
      </c>
      <c r="E247" s="332"/>
      <c r="F247" s="335"/>
      <c r="G247" s="310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</row>
    <row r="248" spans="1:21" s="22" customFormat="1" ht="12.75">
      <c r="A248" s="233"/>
      <c r="B248" s="60"/>
      <c r="C248" s="61"/>
      <c r="D248" s="78"/>
      <c r="E248" s="332"/>
      <c r="F248" s="335"/>
      <c r="G248" s="310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</row>
    <row r="249" spans="1:6" ht="12.75">
      <c r="A249" s="233"/>
      <c r="B249" s="60" t="s">
        <v>161</v>
      </c>
      <c r="C249" s="61" t="s">
        <v>26</v>
      </c>
      <c r="D249" s="78">
        <v>0</v>
      </c>
      <c r="E249" s="332"/>
      <c r="F249" s="335"/>
    </row>
    <row r="250" spans="1:6" ht="12.75">
      <c r="A250" s="233"/>
      <c r="B250" s="60"/>
      <c r="C250" s="61"/>
      <c r="D250" s="78"/>
      <c r="E250" s="332"/>
      <c r="F250" s="335"/>
    </row>
    <row r="251" spans="1:6" ht="12.75">
      <c r="A251" s="233"/>
      <c r="B251" s="60" t="s">
        <v>162</v>
      </c>
      <c r="C251" s="61" t="s">
        <v>26</v>
      </c>
      <c r="D251" s="78">
        <v>0</v>
      </c>
      <c r="E251" s="332"/>
      <c r="F251" s="335"/>
    </row>
    <row r="252" spans="1:6" ht="12.75">
      <c r="A252" s="233"/>
      <c r="B252" s="60"/>
      <c r="C252" s="61"/>
      <c r="D252" s="78"/>
      <c r="E252" s="332"/>
      <c r="F252" s="335"/>
    </row>
    <row r="253" spans="1:6" ht="12.75">
      <c r="A253" s="233"/>
      <c r="B253" s="60" t="s">
        <v>163</v>
      </c>
      <c r="C253" s="61" t="s">
        <v>26</v>
      </c>
      <c r="D253" s="78">
        <v>0</v>
      </c>
      <c r="E253" s="332"/>
      <c r="F253" s="335"/>
    </row>
    <row r="254" spans="1:6" ht="12.75">
      <c r="A254" s="233"/>
      <c r="B254" s="60"/>
      <c r="C254" s="61"/>
      <c r="D254" s="78"/>
      <c r="E254" s="332"/>
      <c r="F254" s="335"/>
    </row>
    <row r="255" spans="1:6" ht="38.25">
      <c r="A255" s="233"/>
      <c r="B255" s="60" t="s">
        <v>164</v>
      </c>
      <c r="C255" s="7" t="s">
        <v>38</v>
      </c>
      <c r="D255" s="78">
        <v>0</v>
      </c>
      <c r="E255" s="332"/>
      <c r="F255" s="335"/>
    </row>
    <row r="256" spans="1:6" ht="25.5">
      <c r="A256" s="233"/>
      <c r="B256" s="60" t="s">
        <v>165</v>
      </c>
      <c r="C256" s="61" t="s">
        <v>37</v>
      </c>
      <c r="D256" s="78"/>
      <c r="E256" s="332"/>
      <c r="F256" s="335"/>
    </row>
    <row r="257" spans="1:6" ht="12.75">
      <c r="A257" s="233"/>
      <c r="B257" s="60" t="s">
        <v>61</v>
      </c>
      <c r="C257" s="61" t="s">
        <v>26</v>
      </c>
      <c r="D257" s="78">
        <v>0</v>
      </c>
      <c r="E257" s="332"/>
      <c r="F257" s="335"/>
    </row>
    <row r="258" spans="1:6" ht="12.75">
      <c r="A258" s="233"/>
      <c r="B258" s="60"/>
      <c r="C258" s="61"/>
      <c r="D258" s="78"/>
      <c r="E258" s="332"/>
      <c r="F258" s="335"/>
    </row>
    <row r="259" spans="1:6" ht="12.75">
      <c r="A259" s="233"/>
      <c r="B259" s="60" t="s">
        <v>62</v>
      </c>
      <c r="C259" s="61" t="s">
        <v>26</v>
      </c>
      <c r="D259" s="78">
        <v>8</v>
      </c>
      <c r="E259" s="332"/>
      <c r="F259" s="335"/>
    </row>
    <row r="260" spans="1:6" ht="12.75">
      <c r="A260" s="233"/>
      <c r="B260" s="60"/>
      <c r="C260" s="61"/>
      <c r="D260" s="78"/>
      <c r="E260" s="332"/>
      <c r="F260" s="335"/>
    </row>
    <row r="261" spans="1:6" ht="25.5">
      <c r="A261" s="233"/>
      <c r="B261" s="60" t="s">
        <v>63</v>
      </c>
      <c r="C261" s="61" t="s">
        <v>26</v>
      </c>
      <c r="D261" s="78">
        <v>0</v>
      </c>
      <c r="E261" s="332"/>
      <c r="F261" s="335"/>
    </row>
    <row r="262" spans="1:6" ht="12.75">
      <c r="A262" s="233"/>
      <c r="B262" s="60"/>
      <c r="C262" s="7"/>
      <c r="D262" s="78"/>
      <c r="E262" s="332"/>
      <c r="F262" s="335"/>
    </row>
    <row r="263" spans="1:6" ht="12.75">
      <c r="A263" s="228" t="s">
        <v>4</v>
      </c>
      <c r="B263" s="60" t="s">
        <v>2</v>
      </c>
      <c r="C263" s="61" t="s">
        <v>147</v>
      </c>
      <c r="D263" s="78">
        <v>1</v>
      </c>
      <c r="E263" s="332"/>
      <c r="F263" s="335"/>
    </row>
    <row r="264" spans="1:6" ht="12.75">
      <c r="A264" s="228"/>
      <c r="B264" s="60"/>
      <c r="C264" s="61"/>
      <c r="D264" s="78"/>
      <c r="E264" s="332"/>
      <c r="F264" s="335"/>
    </row>
    <row r="265" spans="1:6" ht="25.5">
      <c r="A265" s="228" t="s">
        <v>87</v>
      </c>
      <c r="B265" s="60" t="s">
        <v>88</v>
      </c>
      <c r="C265" s="61" t="s">
        <v>13</v>
      </c>
      <c r="D265" s="77">
        <v>1.5</v>
      </c>
      <c r="E265" s="332"/>
      <c r="F265" s="335"/>
    </row>
    <row r="266" spans="1:6" ht="12.75">
      <c r="A266" s="228"/>
      <c r="B266" s="60"/>
      <c r="C266" s="61"/>
      <c r="D266" s="77"/>
      <c r="E266" s="332"/>
      <c r="F266" s="335"/>
    </row>
    <row r="267" spans="1:6" ht="12.75">
      <c r="A267" s="228" t="s">
        <v>44</v>
      </c>
      <c r="B267" s="60" t="s">
        <v>43</v>
      </c>
      <c r="C267" s="61" t="s">
        <v>26</v>
      </c>
      <c r="D267" s="77">
        <v>0</v>
      </c>
      <c r="E267" s="332"/>
      <c r="F267" s="335"/>
    </row>
    <row r="268" spans="1:6" ht="12.75">
      <c r="A268" s="228"/>
      <c r="B268" s="60"/>
      <c r="C268" s="61"/>
      <c r="D268" s="77"/>
      <c r="E268" s="332"/>
      <c r="F268" s="335"/>
    </row>
    <row r="269" spans="1:6" ht="12.75">
      <c r="A269" s="239" t="s">
        <v>266</v>
      </c>
      <c r="B269" s="90" t="s">
        <v>195</v>
      </c>
      <c r="C269" s="61"/>
      <c r="D269" s="77"/>
      <c r="E269" s="332"/>
      <c r="F269" s="335"/>
    </row>
    <row r="270" spans="1:6" ht="12.75">
      <c r="A270" s="233"/>
      <c r="B270" s="60" t="s">
        <v>166</v>
      </c>
      <c r="C270" s="61" t="s">
        <v>26</v>
      </c>
      <c r="D270" s="77">
        <v>0</v>
      </c>
      <c r="E270" s="332"/>
      <c r="F270" s="335"/>
    </row>
    <row r="271" spans="1:6" ht="12.75">
      <c r="A271" s="233"/>
      <c r="B271" s="60"/>
      <c r="C271" s="61"/>
      <c r="D271" s="77"/>
      <c r="E271" s="332"/>
      <c r="F271" s="335"/>
    </row>
    <row r="272" spans="1:6" ht="12.75">
      <c r="A272" s="233"/>
      <c r="B272" s="60" t="s">
        <v>45</v>
      </c>
      <c r="C272" s="61" t="s">
        <v>26</v>
      </c>
      <c r="D272" s="77">
        <v>0</v>
      </c>
      <c r="E272" s="332"/>
      <c r="F272" s="335"/>
    </row>
    <row r="273" spans="1:6" ht="12.75">
      <c r="A273" s="233"/>
      <c r="B273" s="22"/>
      <c r="C273" s="7"/>
      <c r="D273" s="78"/>
      <c r="E273" s="205"/>
      <c r="F273" s="227"/>
    </row>
    <row r="274" spans="1:6" ht="12.75">
      <c r="A274" s="233"/>
      <c r="B274" s="22"/>
      <c r="C274" s="7"/>
      <c r="D274" s="78"/>
      <c r="E274" s="205"/>
      <c r="F274" s="227"/>
    </row>
    <row r="275" spans="1:6" ht="12.75">
      <c r="A275" s="233"/>
      <c r="B275" s="60"/>
      <c r="C275" s="61"/>
      <c r="D275" s="77"/>
      <c r="E275" s="205"/>
      <c r="F275" s="227"/>
    </row>
    <row r="276" spans="1:6" ht="12.75">
      <c r="A276" s="233"/>
      <c r="B276" s="60"/>
      <c r="C276" s="61"/>
      <c r="D276" s="77"/>
      <c r="E276" s="205"/>
      <c r="F276" s="227"/>
    </row>
    <row r="277" spans="1:6" ht="12.75">
      <c r="A277" s="233"/>
      <c r="B277" s="60"/>
      <c r="C277" s="61"/>
      <c r="D277" s="77"/>
      <c r="E277" s="205"/>
      <c r="F277" s="227"/>
    </row>
    <row r="278" spans="1:6" ht="12.75">
      <c r="A278" s="228"/>
      <c r="B278" s="60"/>
      <c r="C278" s="61"/>
      <c r="D278" s="77"/>
      <c r="E278" s="205"/>
      <c r="F278" s="227"/>
    </row>
    <row r="279" spans="1:6" ht="12.75">
      <c r="A279" s="228"/>
      <c r="B279" s="60"/>
      <c r="C279" s="61"/>
      <c r="D279" s="77"/>
      <c r="E279" s="205"/>
      <c r="F279" s="227"/>
    </row>
    <row r="280" spans="1:6" ht="12.75">
      <c r="A280" s="233"/>
      <c r="B280" s="60"/>
      <c r="C280" s="7"/>
      <c r="D280" s="78"/>
      <c r="E280" s="205"/>
      <c r="F280" s="227"/>
    </row>
    <row r="281" spans="1:6" ht="12.75">
      <c r="A281" s="233"/>
      <c r="B281" s="22"/>
      <c r="C281" s="7"/>
      <c r="D281" s="78"/>
      <c r="E281" s="205"/>
      <c r="F281" s="227"/>
    </row>
    <row r="282" spans="1:6" ht="12.75">
      <c r="A282" s="233"/>
      <c r="B282" s="22"/>
      <c r="C282" s="7"/>
      <c r="D282" s="78"/>
      <c r="E282" s="205"/>
      <c r="F282" s="227"/>
    </row>
    <row r="283" spans="1:6" ht="12.75">
      <c r="A283" s="233"/>
      <c r="B283" s="22"/>
      <c r="C283" s="7"/>
      <c r="D283" s="78"/>
      <c r="E283" s="205"/>
      <c r="F283" s="227"/>
    </row>
    <row r="284" spans="1:6" ht="12.75">
      <c r="A284" s="233"/>
      <c r="B284" s="22"/>
      <c r="C284" s="7"/>
      <c r="D284" s="78"/>
      <c r="E284" s="205"/>
      <c r="F284" s="227"/>
    </row>
    <row r="285" spans="1:6" ht="12.75">
      <c r="A285" s="233"/>
      <c r="B285" s="22"/>
      <c r="C285" s="7"/>
      <c r="D285" s="78"/>
      <c r="E285" s="205"/>
      <c r="F285" s="227"/>
    </row>
    <row r="286" spans="1:6" ht="12.75">
      <c r="A286" s="233"/>
      <c r="B286" s="22"/>
      <c r="C286" s="7"/>
      <c r="D286" s="78"/>
      <c r="E286" s="205"/>
      <c r="F286" s="227"/>
    </row>
    <row r="287" spans="1:6" ht="12.75">
      <c r="A287" s="233"/>
      <c r="B287" s="22"/>
      <c r="C287" s="7"/>
      <c r="D287" s="78"/>
      <c r="E287" s="205"/>
      <c r="F287" s="227"/>
    </row>
    <row r="288" spans="1:6" ht="12.75">
      <c r="A288" s="233"/>
      <c r="B288" s="22"/>
      <c r="C288" s="7"/>
      <c r="D288" s="78"/>
      <c r="E288" s="205"/>
      <c r="F288" s="227"/>
    </row>
    <row r="289" spans="1:6" ht="12.75">
      <c r="A289" s="233"/>
      <c r="B289" s="22"/>
      <c r="C289" s="7"/>
      <c r="D289" s="78"/>
      <c r="E289" s="205"/>
      <c r="F289" s="227"/>
    </row>
    <row r="290" spans="1:6" ht="12.75">
      <c r="A290" s="233"/>
      <c r="B290" s="22"/>
      <c r="C290" s="7"/>
      <c r="D290" s="78"/>
      <c r="E290" s="205"/>
      <c r="F290" s="227"/>
    </row>
    <row r="291" spans="1:6" ht="12.75">
      <c r="A291" s="233"/>
      <c r="B291" s="22"/>
      <c r="C291" s="7"/>
      <c r="D291" s="78"/>
      <c r="E291" s="205"/>
      <c r="F291" s="227"/>
    </row>
    <row r="292" spans="1:6" ht="12.75">
      <c r="A292" s="233"/>
      <c r="B292" s="22"/>
      <c r="C292" s="7"/>
      <c r="D292" s="78"/>
      <c r="E292" s="205"/>
      <c r="F292" s="227"/>
    </row>
    <row r="293" spans="1:6" ht="12.75">
      <c r="A293" s="233"/>
      <c r="B293" s="22"/>
      <c r="C293" s="7"/>
      <c r="D293" s="78"/>
      <c r="E293" s="205"/>
      <c r="F293" s="227"/>
    </row>
    <row r="294" spans="1:6" ht="12.75">
      <c r="A294" s="233"/>
      <c r="B294" s="22"/>
      <c r="C294" s="7"/>
      <c r="D294" s="78"/>
      <c r="E294" s="205"/>
      <c r="F294" s="227"/>
    </row>
    <row r="295" spans="1:6" ht="12.75">
      <c r="A295" s="233"/>
      <c r="B295" s="22"/>
      <c r="C295" s="7"/>
      <c r="D295" s="78"/>
      <c r="E295" s="205"/>
      <c r="F295" s="227"/>
    </row>
    <row r="296" spans="1:6" ht="12.75">
      <c r="A296" s="233"/>
      <c r="B296" s="22"/>
      <c r="C296" s="7"/>
      <c r="D296" s="78"/>
      <c r="E296" s="205"/>
      <c r="F296" s="227"/>
    </row>
    <row r="297" spans="1:6" ht="12.75">
      <c r="A297" s="233"/>
      <c r="B297" s="22"/>
      <c r="C297" s="7"/>
      <c r="D297" s="78"/>
      <c r="E297" s="205"/>
      <c r="F297" s="227"/>
    </row>
    <row r="298" spans="1:6" ht="12.75">
      <c r="A298" s="233"/>
      <c r="B298" s="22"/>
      <c r="C298" s="7"/>
      <c r="D298" s="78"/>
      <c r="E298" s="205"/>
      <c r="F298" s="227"/>
    </row>
    <row r="299" spans="1:6" ht="12.75">
      <c r="A299" s="233"/>
      <c r="B299" s="22"/>
      <c r="C299" s="61"/>
      <c r="D299" s="78"/>
      <c r="E299" s="205"/>
      <c r="F299" s="227"/>
    </row>
    <row r="300" spans="1:6" ht="12.75">
      <c r="A300" s="233"/>
      <c r="B300" s="22"/>
      <c r="C300" s="61"/>
      <c r="D300" s="78"/>
      <c r="E300" s="205"/>
      <c r="F300" s="227"/>
    </row>
    <row r="301" spans="1:6" ht="12.75">
      <c r="A301" s="233"/>
      <c r="B301" s="22"/>
      <c r="C301" s="61"/>
      <c r="D301" s="78"/>
      <c r="E301" s="205"/>
      <c r="F301" s="227"/>
    </row>
    <row r="302" spans="1:6" ht="12.75">
      <c r="A302" s="233"/>
      <c r="B302" s="22"/>
      <c r="C302" s="61"/>
      <c r="D302" s="78"/>
      <c r="E302" s="205"/>
      <c r="F302" s="227"/>
    </row>
    <row r="303" spans="1:6" ht="12.75">
      <c r="A303" s="233"/>
      <c r="B303" s="22"/>
      <c r="C303" s="61"/>
      <c r="D303" s="78"/>
      <c r="E303" s="205"/>
      <c r="F303" s="227"/>
    </row>
    <row r="304" spans="1:8" ht="12.75">
      <c r="A304" s="233"/>
      <c r="B304" s="22"/>
      <c r="C304" s="61"/>
      <c r="D304" s="78"/>
      <c r="E304" s="205"/>
      <c r="F304" s="227"/>
      <c r="H304" s="307"/>
    </row>
    <row r="305" spans="1:6" ht="13.5" thickBot="1">
      <c r="A305" s="233"/>
      <c r="B305" s="22"/>
      <c r="C305" s="61"/>
      <c r="D305" s="78"/>
      <c r="E305" s="205"/>
      <c r="F305" s="227"/>
    </row>
    <row r="306" spans="1:21" s="17" customFormat="1" ht="29.25" customHeight="1" thickBot="1">
      <c r="A306" s="150" t="s">
        <v>186</v>
      </c>
      <c r="B306" s="151"/>
      <c r="C306" s="152"/>
      <c r="D306" s="153"/>
      <c r="E306" s="203"/>
      <c r="F306" s="336"/>
      <c r="G306" s="306"/>
      <c r="H306" s="328"/>
      <c r="I306" s="307"/>
      <c r="J306" s="307"/>
      <c r="K306" s="307"/>
      <c r="L306" s="307"/>
      <c r="M306" s="307"/>
      <c r="N306" s="307"/>
      <c r="O306" s="307"/>
      <c r="P306" s="307"/>
      <c r="Q306" s="307"/>
      <c r="R306" s="307"/>
      <c r="S306" s="307"/>
      <c r="T306" s="307"/>
      <c r="U306" s="307"/>
    </row>
    <row r="307" spans="1:6" ht="13.5" thickBot="1">
      <c r="A307" s="14"/>
      <c r="B307" s="155" t="s">
        <v>283</v>
      </c>
      <c r="C307" s="80"/>
      <c r="D307" s="79"/>
      <c r="E307" s="170"/>
      <c r="F307" s="209"/>
    </row>
    <row r="308" spans="1:21" s="17" customFormat="1" ht="12.75">
      <c r="A308" s="234"/>
      <c r="B308" s="230" t="s">
        <v>11</v>
      </c>
      <c r="C308" s="231"/>
      <c r="D308" s="211"/>
      <c r="E308" s="212"/>
      <c r="F308" s="217"/>
      <c r="G308" s="306"/>
      <c r="H308" s="307"/>
      <c r="I308" s="307"/>
      <c r="J308" s="307"/>
      <c r="K308" s="307"/>
      <c r="L308" s="307"/>
      <c r="M308" s="307"/>
      <c r="N308" s="307"/>
      <c r="O308" s="307"/>
      <c r="P308" s="307"/>
      <c r="Q308" s="307"/>
      <c r="R308" s="307"/>
      <c r="S308" s="307"/>
      <c r="T308" s="307"/>
      <c r="U308" s="307"/>
    </row>
    <row r="309" spans="1:6" ht="12.75">
      <c r="A309" s="232" t="s">
        <v>12</v>
      </c>
      <c r="B309" s="73" t="s">
        <v>5</v>
      </c>
      <c r="C309" s="74"/>
      <c r="D309" s="28"/>
      <c r="E309" s="165"/>
      <c r="F309" s="218"/>
    </row>
    <row r="310" spans="1:21" s="17" customFormat="1" ht="12.75">
      <c r="A310" s="235"/>
      <c r="B310" s="82"/>
      <c r="C310" s="71"/>
      <c r="D310" s="16"/>
      <c r="E310" s="160"/>
      <c r="F310" s="219"/>
      <c r="G310" s="306"/>
      <c r="H310" s="307"/>
      <c r="I310" s="307"/>
      <c r="J310" s="307"/>
      <c r="K310" s="307"/>
      <c r="L310" s="307"/>
      <c r="M310" s="307"/>
      <c r="N310" s="307"/>
      <c r="O310" s="307"/>
      <c r="P310" s="307"/>
      <c r="Q310" s="307"/>
      <c r="R310" s="307"/>
      <c r="S310" s="307"/>
      <c r="T310" s="307"/>
      <c r="U310" s="307"/>
    </row>
    <row r="311" spans="1:21" s="17" customFormat="1" ht="12.75">
      <c r="A311" s="236" t="s">
        <v>33</v>
      </c>
      <c r="B311" s="84" t="s">
        <v>34</v>
      </c>
      <c r="C311" s="85" t="s">
        <v>35</v>
      </c>
      <c r="D311" s="35" t="s">
        <v>139</v>
      </c>
      <c r="E311" s="196" t="s">
        <v>36</v>
      </c>
      <c r="F311" s="220" t="s">
        <v>40</v>
      </c>
      <c r="G311" s="306"/>
      <c r="H311" s="307"/>
      <c r="I311" s="307"/>
      <c r="J311" s="307"/>
      <c r="K311" s="307"/>
      <c r="L311" s="307"/>
      <c r="M311" s="307"/>
      <c r="N311" s="307"/>
      <c r="O311" s="307"/>
      <c r="P311" s="307"/>
      <c r="Q311" s="307"/>
      <c r="R311" s="307"/>
      <c r="S311" s="307"/>
      <c r="T311" s="307"/>
      <c r="U311" s="307"/>
    </row>
    <row r="312" spans="1:21" s="17" customFormat="1" ht="12.75">
      <c r="A312" s="237"/>
      <c r="B312" s="87"/>
      <c r="C312" s="88"/>
      <c r="D312" s="89"/>
      <c r="E312" s="351" t="s">
        <v>250</v>
      </c>
      <c r="F312" s="351"/>
      <c r="G312" s="306"/>
      <c r="H312" s="307"/>
      <c r="I312" s="307"/>
      <c r="J312" s="307"/>
      <c r="K312" s="307"/>
      <c r="L312" s="307"/>
      <c r="M312" s="307"/>
      <c r="N312" s="307"/>
      <c r="O312" s="307"/>
      <c r="P312" s="307"/>
      <c r="Q312" s="307"/>
      <c r="R312" s="307"/>
      <c r="S312" s="307"/>
      <c r="T312" s="307"/>
      <c r="U312" s="307"/>
    </row>
    <row r="313" spans="1:21" s="17" customFormat="1" ht="12.75">
      <c r="A313" s="238" t="s">
        <v>106</v>
      </c>
      <c r="B313" s="90" t="s">
        <v>6</v>
      </c>
      <c r="C313" s="91" t="s">
        <v>7</v>
      </c>
      <c r="D313" s="92">
        <v>0.1</v>
      </c>
      <c r="E313" s="323"/>
      <c r="F313" s="324"/>
      <c r="G313" s="306"/>
      <c r="H313" s="307"/>
      <c r="I313" s="307"/>
      <c r="J313" s="307"/>
      <c r="K313" s="307"/>
      <c r="L313" s="307"/>
      <c r="M313" s="307"/>
      <c r="N313" s="307"/>
      <c r="O313" s="307"/>
      <c r="P313" s="307"/>
      <c r="Q313" s="307"/>
      <c r="R313" s="307"/>
      <c r="S313" s="307"/>
      <c r="T313" s="307"/>
      <c r="U313" s="307"/>
    </row>
    <row r="314" spans="1:21" s="17" customFormat="1" ht="12.75">
      <c r="A314" s="238"/>
      <c r="B314" s="90"/>
      <c r="C314" s="91"/>
      <c r="D314" s="93"/>
      <c r="E314" s="325"/>
      <c r="F314" s="324"/>
      <c r="G314" s="306"/>
      <c r="H314" s="307"/>
      <c r="I314" s="307"/>
      <c r="J314" s="307"/>
      <c r="K314" s="307"/>
      <c r="L314" s="307"/>
      <c r="M314" s="307"/>
      <c r="N314" s="307"/>
      <c r="O314" s="307"/>
      <c r="P314" s="307"/>
      <c r="Q314" s="307"/>
      <c r="R314" s="307"/>
      <c r="S314" s="307"/>
      <c r="T314" s="307"/>
      <c r="U314" s="307"/>
    </row>
    <row r="315" spans="1:21" s="17" customFormat="1" ht="12.75">
      <c r="A315" s="239" t="s">
        <v>64</v>
      </c>
      <c r="B315" s="94" t="s">
        <v>65</v>
      </c>
      <c r="C315" s="95"/>
      <c r="D315" s="96"/>
      <c r="E315" s="325"/>
      <c r="F315" s="324"/>
      <c r="G315" s="306"/>
      <c r="H315" s="307"/>
      <c r="I315" s="307"/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/>
    </row>
    <row r="316" spans="1:21" s="17" customFormat="1" ht="12.75">
      <c r="A316" s="239"/>
      <c r="B316" s="94" t="s">
        <v>66</v>
      </c>
      <c r="C316" s="95" t="s">
        <v>26</v>
      </c>
      <c r="D316" s="97">
        <v>0</v>
      </c>
      <c r="E316" s="325"/>
      <c r="F316" s="324"/>
      <c r="G316" s="306"/>
      <c r="H316" s="307"/>
      <c r="I316" s="307"/>
      <c r="J316" s="307"/>
      <c r="K316" s="307"/>
      <c r="L316" s="307"/>
      <c r="M316" s="307"/>
      <c r="N316" s="307"/>
      <c r="O316" s="307"/>
      <c r="P316" s="307"/>
      <c r="Q316" s="307"/>
      <c r="R316" s="307"/>
      <c r="S316" s="307"/>
      <c r="T316" s="307"/>
      <c r="U316" s="307"/>
    </row>
    <row r="317" spans="1:21" s="17" customFormat="1" ht="12.75">
      <c r="A317" s="239"/>
      <c r="B317" s="94"/>
      <c r="C317" s="95"/>
      <c r="D317" s="97"/>
      <c r="E317" s="325"/>
      <c r="F317" s="324"/>
      <c r="G317" s="306"/>
      <c r="H317" s="307"/>
      <c r="I317" s="307"/>
      <c r="J317" s="307"/>
      <c r="K317" s="307"/>
      <c r="L317" s="307"/>
      <c r="M317" s="307"/>
      <c r="N317" s="307"/>
      <c r="O317" s="307"/>
      <c r="P317" s="307"/>
      <c r="Q317" s="307"/>
      <c r="R317" s="307"/>
      <c r="S317" s="307"/>
      <c r="T317" s="307"/>
      <c r="U317" s="307"/>
    </row>
    <row r="318" spans="1:21" s="17" customFormat="1" ht="12.75">
      <c r="A318" s="239"/>
      <c r="B318" s="94" t="s">
        <v>107</v>
      </c>
      <c r="C318" s="95" t="s">
        <v>26</v>
      </c>
      <c r="D318" s="97">
        <v>0</v>
      </c>
      <c r="E318" s="97"/>
      <c r="F318" s="216" t="s">
        <v>248</v>
      </c>
      <c r="G318" s="306"/>
      <c r="H318" s="307"/>
      <c r="I318" s="307">
        <f>+I316/10</f>
        <v>0</v>
      </c>
      <c r="J318" s="307"/>
      <c r="K318" s="307"/>
      <c r="L318" s="307"/>
      <c r="M318" s="307"/>
      <c r="N318" s="307"/>
      <c r="O318" s="307"/>
      <c r="P318" s="307"/>
      <c r="Q318" s="307"/>
      <c r="R318" s="307"/>
      <c r="S318" s="307"/>
      <c r="T318" s="307"/>
      <c r="U318" s="307"/>
    </row>
    <row r="319" spans="1:21" s="17" customFormat="1" ht="12.75">
      <c r="A319" s="239"/>
      <c r="B319" s="94"/>
      <c r="C319" s="95"/>
      <c r="D319" s="97"/>
      <c r="E319" s="97"/>
      <c r="F319" s="216"/>
      <c r="G319" s="306"/>
      <c r="H319" s="307"/>
      <c r="I319" s="307"/>
      <c r="J319" s="307"/>
      <c r="K319" s="307"/>
      <c r="L319" s="307"/>
      <c r="M319" s="307"/>
      <c r="N319" s="307"/>
      <c r="O319" s="307"/>
      <c r="P319" s="307"/>
      <c r="Q319" s="307"/>
      <c r="R319" s="307"/>
      <c r="S319" s="307"/>
      <c r="T319" s="307"/>
      <c r="U319" s="307"/>
    </row>
    <row r="320" spans="1:21" s="17" customFormat="1" ht="12.75">
      <c r="A320" s="239"/>
      <c r="B320" s="179"/>
      <c r="C320" s="91"/>
      <c r="D320" s="92"/>
      <c r="E320" s="198"/>
      <c r="F320" s="216"/>
      <c r="G320" s="306"/>
      <c r="H320" s="307"/>
      <c r="I320" s="307"/>
      <c r="J320" s="307"/>
      <c r="K320" s="307"/>
      <c r="L320" s="307"/>
      <c r="M320" s="307"/>
      <c r="N320" s="307"/>
      <c r="O320" s="307"/>
      <c r="P320" s="307"/>
      <c r="Q320" s="307"/>
      <c r="R320" s="307"/>
      <c r="S320" s="307"/>
      <c r="T320" s="307"/>
      <c r="U320" s="307"/>
    </row>
    <row r="321" spans="1:21" s="17" customFormat="1" ht="12.75">
      <c r="A321" s="239"/>
      <c r="B321" s="94"/>
      <c r="C321" s="95"/>
      <c r="D321" s="97"/>
      <c r="E321" s="97"/>
      <c r="F321" s="216"/>
      <c r="G321" s="306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7"/>
      <c r="S321" s="307"/>
      <c r="T321" s="307"/>
      <c r="U321" s="307"/>
    </row>
    <row r="322" spans="1:21" s="17" customFormat="1" ht="12.75">
      <c r="A322" s="239"/>
      <c r="B322" s="94"/>
      <c r="C322" s="95"/>
      <c r="D322" s="93"/>
      <c r="E322" s="97"/>
      <c r="F322" s="216"/>
      <c r="G322" s="306"/>
      <c r="H322" s="307"/>
      <c r="I322" s="307"/>
      <c r="J322" s="307"/>
      <c r="K322" s="307"/>
      <c r="L322" s="307"/>
      <c r="M322" s="307"/>
      <c r="N322" s="307"/>
      <c r="O322" s="307"/>
      <c r="P322" s="307"/>
      <c r="Q322" s="307"/>
      <c r="R322" s="307"/>
      <c r="S322" s="307"/>
      <c r="T322" s="307"/>
      <c r="U322" s="307"/>
    </row>
    <row r="323" spans="1:21" s="17" customFormat="1" ht="12.75">
      <c r="A323" s="239"/>
      <c r="B323" s="94"/>
      <c r="C323" s="95"/>
      <c r="D323" s="93"/>
      <c r="E323" s="97"/>
      <c r="F323" s="216"/>
      <c r="G323" s="306"/>
      <c r="H323" s="307"/>
      <c r="I323" s="307"/>
      <c r="J323" s="307"/>
      <c r="K323" s="307"/>
      <c r="L323" s="307"/>
      <c r="M323" s="307"/>
      <c r="N323" s="307"/>
      <c r="O323" s="307"/>
      <c r="P323" s="307"/>
      <c r="Q323" s="307"/>
      <c r="R323" s="307"/>
      <c r="S323" s="307"/>
      <c r="T323" s="307"/>
      <c r="U323" s="307"/>
    </row>
    <row r="324" spans="1:21" s="17" customFormat="1" ht="12.75">
      <c r="A324" s="239"/>
      <c r="B324" s="94"/>
      <c r="C324" s="95"/>
      <c r="D324" s="93"/>
      <c r="E324" s="97"/>
      <c r="F324" s="216"/>
      <c r="G324" s="306"/>
      <c r="H324" s="307"/>
      <c r="I324" s="307"/>
      <c r="J324" s="307"/>
      <c r="K324" s="307"/>
      <c r="L324" s="307"/>
      <c r="M324" s="307"/>
      <c r="N324" s="307"/>
      <c r="O324" s="307"/>
      <c r="P324" s="307"/>
      <c r="Q324" s="307"/>
      <c r="R324" s="307"/>
      <c r="S324" s="307"/>
      <c r="T324" s="307"/>
      <c r="U324" s="307"/>
    </row>
    <row r="325" spans="1:21" s="17" customFormat="1" ht="12.75">
      <c r="A325" s="239"/>
      <c r="B325" s="94"/>
      <c r="C325" s="95"/>
      <c r="D325" s="93"/>
      <c r="E325" s="97"/>
      <c r="F325" s="216"/>
      <c r="G325" s="306"/>
      <c r="H325" s="307"/>
      <c r="I325" s="307"/>
      <c r="J325" s="307"/>
      <c r="K325" s="307"/>
      <c r="L325" s="307"/>
      <c r="M325" s="307"/>
      <c r="N325" s="307"/>
      <c r="O325" s="307"/>
      <c r="P325" s="307"/>
      <c r="Q325" s="307"/>
      <c r="R325" s="307"/>
      <c r="S325" s="307"/>
      <c r="T325" s="307"/>
      <c r="U325" s="307"/>
    </row>
    <row r="326" spans="1:21" s="17" customFormat="1" ht="12.75">
      <c r="A326" s="239"/>
      <c r="B326" s="94"/>
      <c r="C326" s="95"/>
      <c r="D326" s="93"/>
      <c r="E326" s="97"/>
      <c r="F326" s="216"/>
      <c r="G326" s="306"/>
      <c r="H326" s="307"/>
      <c r="I326" s="307"/>
      <c r="J326" s="307"/>
      <c r="K326" s="307"/>
      <c r="L326" s="307"/>
      <c r="M326" s="307"/>
      <c r="N326" s="307"/>
      <c r="O326" s="307"/>
      <c r="P326" s="307"/>
      <c r="Q326" s="307"/>
      <c r="R326" s="307"/>
      <c r="S326" s="307"/>
      <c r="T326" s="307"/>
      <c r="U326" s="307"/>
    </row>
    <row r="327" spans="1:21" s="17" customFormat="1" ht="12.75">
      <c r="A327" s="239"/>
      <c r="B327" s="94"/>
      <c r="C327" s="95"/>
      <c r="D327" s="93"/>
      <c r="E327" s="97"/>
      <c r="F327" s="216"/>
      <c r="G327" s="306"/>
      <c r="H327" s="307"/>
      <c r="I327" s="307"/>
      <c r="J327" s="307"/>
      <c r="K327" s="307"/>
      <c r="L327" s="307"/>
      <c r="M327" s="307"/>
      <c r="N327" s="307"/>
      <c r="O327" s="307"/>
      <c r="P327" s="307"/>
      <c r="Q327" s="307"/>
      <c r="R327" s="307"/>
      <c r="S327" s="307"/>
      <c r="T327" s="307"/>
      <c r="U327" s="307"/>
    </row>
    <row r="328" spans="1:21" s="17" customFormat="1" ht="12.75">
      <c r="A328" s="239"/>
      <c r="B328" s="94"/>
      <c r="C328" s="95"/>
      <c r="D328" s="93"/>
      <c r="E328" s="97"/>
      <c r="F328" s="216"/>
      <c r="G328" s="306"/>
      <c r="H328" s="307"/>
      <c r="I328" s="307"/>
      <c r="J328" s="307"/>
      <c r="K328" s="307"/>
      <c r="L328" s="307"/>
      <c r="M328" s="307"/>
      <c r="N328" s="307"/>
      <c r="O328" s="307"/>
      <c r="P328" s="307"/>
      <c r="Q328" s="307"/>
      <c r="R328" s="307"/>
      <c r="S328" s="307"/>
      <c r="T328" s="307"/>
      <c r="U328" s="307"/>
    </row>
    <row r="329" spans="1:21" s="17" customFormat="1" ht="12.75">
      <c r="A329" s="239"/>
      <c r="B329" s="94"/>
      <c r="C329" s="95"/>
      <c r="D329" s="93"/>
      <c r="E329" s="97"/>
      <c r="F329" s="216"/>
      <c r="G329" s="306"/>
      <c r="H329" s="307"/>
      <c r="I329" s="307"/>
      <c r="J329" s="307"/>
      <c r="K329" s="307"/>
      <c r="L329" s="307"/>
      <c r="M329" s="307"/>
      <c r="N329" s="307"/>
      <c r="O329" s="307"/>
      <c r="P329" s="307"/>
      <c r="Q329" s="307"/>
      <c r="R329" s="307"/>
      <c r="S329" s="307"/>
      <c r="T329" s="307"/>
      <c r="U329" s="307"/>
    </row>
    <row r="330" spans="1:21" s="17" customFormat="1" ht="12.75">
      <c r="A330" s="239"/>
      <c r="B330" s="94"/>
      <c r="C330" s="95"/>
      <c r="D330" s="93"/>
      <c r="E330" s="97"/>
      <c r="F330" s="216"/>
      <c r="G330" s="306"/>
      <c r="H330" s="307"/>
      <c r="I330" s="307"/>
      <c r="J330" s="307"/>
      <c r="K330" s="307"/>
      <c r="L330" s="307"/>
      <c r="M330" s="307"/>
      <c r="N330" s="307"/>
      <c r="O330" s="307"/>
      <c r="P330" s="307"/>
      <c r="Q330" s="307"/>
      <c r="R330" s="307"/>
      <c r="S330" s="307"/>
      <c r="T330" s="307"/>
      <c r="U330" s="307"/>
    </row>
    <row r="331" spans="1:21" s="17" customFormat="1" ht="12.75">
      <c r="A331" s="239"/>
      <c r="B331" s="94"/>
      <c r="C331" s="95"/>
      <c r="D331" s="93"/>
      <c r="E331" s="97"/>
      <c r="F331" s="216"/>
      <c r="G331" s="306"/>
      <c r="H331" s="307"/>
      <c r="I331" s="307"/>
      <c r="J331" s="307"/>
      <c r="K331" s="307"/>
      <c r="L331" s="307"/>
      <c r="M331" s="307"/>
      <c r="N331" s="307"/>
      <c r="O331" s="307"/>
      <c r="P331" s="307"/>
      <c r="Q331" s="307"/>
      <c r="R331" s="307"/>
      <c r="S331" s="307"/>
      <c r="T331" s="307"/>
      <c r="U331" s="307"/>
    </row>
    <row r="332" spans="1:21" s="17" customFormat="1" ht="12.75">
      <c r="A332" s="239"/>
      <c r="B332" s="94"/>
      <c r="C332" s="95"/>
      <c r="D332" s="93"/>
      <c r="E332" s="97"/>
      <c r="F332" s="216"/>
      <c r="G332" s="306"/>
      <c r="H332" s="307"/>
      <c r="I332" s="307"/>
      <c r="J332" s="307"/>
      <c r="K332" s="307"/>
      <c r="L332" s="307"/>
      <c r="M332" s="307"/>
      <c r="N332" s="307"/>
      <c r="O332" s="307"/>
      <c r="P332" s="307"/>
      <c r="Q332" s="307"/>
      <c r="R332" s="307"/>
      <c r="S332" s="307"/>
      <c r="T332" s="307"/>
      <c r="U332" s="307"/>
    </row>
    <row r="333" spans="1:21" s="17" customFormat="1" ht="12.75">
      <c r="A333" s="239"/>
      <c r="B333" s="94"/>
      <c r="C333" s="95"/>
      <c r="D333" s="93"/>
      <c r="E333" s="97"/>
      <c r="F333" s="216"/>
      <c r="G333" s="306"/>
      <c r="H333" s="307"/>
      <c r="I333" s="307"/>
      <c r="J333" s="307"/>
      <c r="K333" s="307"/>
      <c r="L333" s="307"/>
      <c r="M333" s="307"/>
      <c r="N333" s="307"/>
      <c r="O333" s="307"/>
      <c r="P333" s="307"/>
      <c r="Q333" s="307"/>
      <c r="R333" s="307"/>
      <c r="S333" s="307"/>
      <c r="T333" s="307"/>
      <c r="U333" s="307"/>
    </row>
    <row r="334" spans="1:21" s="17" customFormat="1" ht="12.75">
      <c r="A334" s="239"/>
      <c r="B334" s="94"/>
      <c r="C334" s="95"/>
      <c r="D334" s="93"/>
      <c r="E334" s="97"/>
      <c r="F334" s="216"/>
      <c r="G334" s="306"/>
      <c r="H334" s="307"/>
      <c r="I334" s="307"/>
      <c r="J334" s="307"/>
      <c r="K334" s="307"/>
      <c r="L334" s="307"/>
      <c r="M334" s="307"/>
      <c r="N334" s="307"/>
      <c r="O334" s="307"/>
      <c r="P334" s="307"/>
      <c r="Q334" s="307"/>
      <c r="R334" s="307"/>
      <c r="S334" s="307"/>
      <c r="T334" s="307"/>
      <c r="U334" s="307"/>
    </row>
    <row r="335" spans="1:21" s="17" customFormat="1" ht="12.75">
      <c r="A335" s="239"/>
      <c r="B335" s="94"/>
      <c r="C335" s="95"/>
      <c r="D335" s="93"/>
      <c r="E335" s="97"/>
      <c r="F335" s="216"/>
      <c r="G335" s="306"/>
      <c r="H335" s="307"/>
      <c r="I335" s="307"/>
      <c r="J335" s="307"/>
      <c r="K335" s="307"/>
      <c r="L335" s="307"/>
      <c r="M335" s="307"/>
      <c r="N335" s="307"/>
      <c r="O335" s="307"/>
      <c r="P335" s="307"/>
      <c r="Q335" s="307"/>
      <c r="R335" s="307"/>
      <c r="S335" s="307"/>
      <c r="T335" s="307"/>
      <c r="U335" s="307"/>
    </row>
    <row r="336" spans="1:21" s="17" customFormat="1" ht="12.75">
      <c r="A336" s="239"/>
      <c r="B336" s="94"/>
      <c r="C336" s="95"/>
      <c r="D336" s="93"/>
      <c r="E336" s="97"/>
      <c r="F336" s="216"/>
      <c r="G336" s="306"/>
      <c r="H336" s="307"/>
      <c r="I336" s="307"/>
      <c r="J336" s="307"/>
      <c r="K336" s="307"/>
      <c r="L336" s="307"/>
      <c r="M336" s="307"/>
      <c r="N336" s="307"/>
      <c r="O336" s="307"/>
      <c r="P336" s="307"/>
      <c r="Q336" s="307"/>
      <c r="R336" s="307"/>
      <c r="S336" s="307"/>
      <c r="T336" s="307"/>
      <c r="U336" s="307"/>
    </row>
    <row r="337" spans="1:21" s="17" customFormat="1" ht="12.75">
      <c r="A337" s="239"/>
      <c r="B337" s="94"/>
      <c r="C337" s="95"/>
      <c r="D337" s="93"/>
      <c r="E337" s="97"/>
      <c r="F337" s="216"/>
      <c r="G337" s="306"/>
      <c r="H337" s="307"/>
      <c r="I337" s="307"/>
      <c r="J337" s="307"/>
      <c r="K337" s="307"/>
      <c r="L337" s="307"/>
      <c r="M337" s="307"/>
      <c r="N337" s="307"/>
      <c r="O337" s="307"/>
      <c r="P337" s="307"/>
      <c r="Q337" s="307"/>
      <c r="R337" s="307"/>
      <c r="S337" s="307"/>
      <c r="T337" s="307"/>
      <c r="U337" s="307"/>
    </row>
    <row r="338" spans="1:21" s="17" customFormat="1" ht="12.75">
      <c r="A338" s="239"/>
      <c r="B338" s="94"/>
      <c r="C338" s="95"/>
      <c r="D338" s="93"/>
      <c r="E338" s="97"/>
      <c r="F338" s="216"/>
      <c r="G338" s="306"/>
      <c r="H338" s="307"/>
      <c r="I338" s="307"/>
      <c r="J338" s="307"/>
      <c r="K338" s="307"/>
      <c r="L338" s="307"/>
      <c r="M338" s="307"/>
      <c r="N338" s="307"/>
      <c r="O338" s="307"/>
      <c r="P338" s="307"/>
      <c r="Q338" s="307"/>
      <c r="R338" s="307"/>
      <c r="S338" s="307"/>
      <c r="T338" s="307"/>
      <c r="U338" s="307"/>
    </row>
    <row r="339" spans="1:21" s="17" customFormat="1" ht="12.75">
      <c r="A339" s="239"/>
      <c r="B339" s="94"/>
      <c r="C339" s="95"/>
      <c r="D339" s="93"/>
      <c r="E339" s="97"/>
      <c r="F339" s="216"/>
      <c r="G339" s="306"/>
      <c r="H339" s="307"/>
      <c r="I339" s="307"/>
      <c r="J339" s="307"/>
      <c r="K339" s="307"/>
      <c r="L339" s="307"/>
      <c r="M339" s="307"/>
      <c r="N339" s="307"/>
      <c r="O339" s="307"/>
      <c r="P339" s="307"/>
      <c r="Q339" s="307"/>
      <c r="R339" s="307"/>
      <c r="S339" s="307"/>
      <c r="T339" s="307"/>
      <c r="U339" s="307"/>
    </row>
    <row r="340" spans="1:21" s="17" customFormat="1" ht="12.75">
      <c r="A340" s="239"/>
      <c r="B340" s="94"/>
      <c r="C340" s="95"/>
      <c r="D340" s="93"/>
      <c r="E340" s="97"/>
      <c r="F340" s="216"/>
      <c r="G340" s="306"/>
      <c r="H340" s="307"/>
      <c r="I340" s="307"/>
      <c r="J340" s="307"/>
      <c r="K340" s="307"/>
      <c r="L340" s="307"/>
      <c r="M340" s="307"/>
      <c r="N340" s="307"/>
      <c r="O340" s="307"/>
      <c r="P340" s="307"/>
      <c r="Q340" s="307"/>
      <c r="R340" s="307"/>
      <c r="S340" s="307"/>
      <c r="T340" s="307"/>
      <c r="U340" s="307"/>
    </row>
    <row r="341" spans="1:21" s="17" customFormat="1" ht="12.75">
      <c r="A341" s="239"/>
      <c r="B341" s="94"/>
      <c r="C341" s="95"/>
      <c r="D341" s="93"/>
      <c r="E341" s="97"/>
      <c r="F341" s="216"/>
      <c r="G341" s="306"/>
      <c r="H341" s="307"/>
      <c r="I341" s="307"/>
      <c r="J341" s="307"/>
      <c r="K341" s="307"/>
      <c r="L341" s="307"/>
      <c r="M341" s="307"/>
      <c r="N341" s="307"/>
      <c r="O341" s="307"/>
      <c r="P341" s="307"/>
      <c r="Q341" s="307"/>
      <c r="R341" s="307"/>
      <c r="S341" s="307"/>
      <c r="T341" s="307"/>
      <c r="U341" s="307"/>
    </row>
    <row r="342" spans="1:21" s="17" customFormat="1" ht="12.75">
      <c r="A342" s="239"/>
      <c r="B342" s="94"/>
      <c r="C342" s="95"/>
      <c r="D342" s="93"/>
      <c r="E342" s="97"/>
      <c r="F342" s="216"/>
      <c r="G342" s="306"/>
      <c r="H342" s="307"/>
      <c r="I342" s="307"/>
      <c r="J342" s="307"/>
      <c r="K342" s="307"/>
      <c r="L342" s="307"/>
      <c r="M342" s="307"/>
      <c r="N342" s="307"/>
      <c r="O342" s="307"/>
      <c r="P342" s="307"/>
      <c r="Q342" s="307"/>
      <c r="R342" s="307"/>
      <c r="S342" s="307"/>
      <c r="T342" s="307"/>
      <c r="U342" s="307"/>
    </row>
    <row r="343" spans="1:21" s="17" customFormat="1" ht="12.75">
      <c r="A343" s="239"/>
      <c r="B343" s="94"/>
      <c r="C343" s="95"/>
      <c r="D343" s="93"/>
      <c r="E343" s="97"/>
      <c r="F343" s="216"/>
      <c r="G343" s="306"/>
      <c r="H343" s="307"/>
      <c r="I343" s="307"/>
      <c r="J343" s="307"/>
      <c r="K343" s="307"/>
      <c r="L343" s="307"/>
      <c r="M343" s="307"/>
      <c r="N343" s="307"/>
      <c r="O343" s="307"/>
      <c r="P343" s="307"/>
      <c r="Q343" s="307"/>
      <c r="R343" s="307"/>
      <c r="S343" s="307"/>
      <c r="T343" s="307"/>
      <c r="U343" s="307"/>
    </row>
    <row r="344" spans="1:21" s="17" customFormat="1" ht="12.75">
      <c r="A344" s="239"/>
      <c r="B344" s="94"/>
      <c r="C344" s="95"/>
      <c r="D344" s="93"/>
      <c r="E344" s="97"/>
      <c r="F344" s="216"/>
      <c r="G344" s="306"/>
      <c r="H344" s="307"/>
      <c r="I344" s="307"/>
      <c r="J344" s="307"/>
      <c r="K344" s="307"/>
      <c r="L344" s="307"/>
      <c r="M344" s="307"/>
      <c r="N344" s="307"/>
      <c r="O344" s="307"/>
      <c r="P344" s="307"/>
      <c r="Q344" s="307"/>
      <c r="R344" s="307"/>
      <c r="S344" s="307"/>
      <c r="T344" s="307"/>
      <c r="U344" s="307"/>
    </row>
    <row r="345" spans="1:21" s="17" customFormat="1" ht="12.75">
      <c r="A345" s="239"/>
      <c r="B345" s="94"/>
      <c r="C345" s="95"/>
      <c r="D345" s="93"/>
      <c r="E345" s="97"/>
      <c r="F345" s="216"/>
      <c r="G345" s="306"/>
      <c r="H345" s="307"/>
      <c r="I345" s="307"/>
      <c r="J345" s="307"/>
      <c r="K345" s="307"/>
      <c r="L345" s="307"/>
      <c r="M345" s="307"/>
      <c r="N345" s="307"/>
      <c r="O345" s="307"/>
      <c r="P345" s="307"/>
      <c r="Q345" s="307"/>
      <c r="R345" s="307"/>
      <c r="S345" s="307"/>
      <c r="T345" s="307"/>
      <c r="U345" s="307"/>
    </row>
    <row r="346" spans="1:21" s="17" customFormat="1" ht="12.75">
      <c r="A346" s="239"/>
      <c r="B346" s="94"/>
      <c r="C346" s="95"/>
      <c r="D346" s="93"/>
      <c r="E346" s="97"/>
      <c r="F346" s="216"/>
      <c r="G346" s="306"/>
      <c r="H346" s="307"/>
      <c r="I346" s="307"/>
      <c r="J346" s="307"/>
      <c r="K346" s="307"/>
      <c r="L346" s="307"/>
      <c r="M346" s="307"/>
      <c r="N346" s="307"/>
      <c r="O346" s="307"/>
      <c r="P346" s="307"/>
      <c r="Q346" s="307"/>
      <c r="R346" s="307"/>
      <c r="S346" s="307"/>
      <c r="T346" s="307"/>
      <c r="U346" s="307"/>
    </row>
    <row r="347" spans="1:21" s="17" customFormat="1" ht="12.75">
      <c r="A347" s="239"/>
      <c r="B347" s="94"/>
      <c r="C347" s="95"/>
      <c r="D347" s="93"/>
      <c r="E347" s="97"/>
      <c r="F347" s="216"/>
      <c r="G347" s="306"/>
      <c r="H347" s="307"/>
      <c r="I347" s="307"/>
      <c r="J347" s="307"/>
      <c r="K347" s="307"/>
      <c r="L347" s="307"/>
      <c r="M347" s="307"/>
      <c r="N347" s="307"/>
      <c r="O347" s="307"/>
      <c r="P347" s="307"/>
      <c r="Q347" s="307"/>
      <c r="R347" s="307"/>
      <c r="S347" s="307"/>
      <c r="T347" s="307"/>
      <c r="U347" s="307"/>
    </row>
    <row r="348" spans="1:21" s="17" customFormat="1" ht="12.75">
      <c r="A348" s="239"/>
      <c r="B348" s="94"/>
      <c r="C348" s="95"/>
      <c r="D348" s="93"/>
      <c r="E348" s="97"/>
      <c r="F348" s="216"/>
      <c r="G348" s="306"/>
      <c r="H348" s="307"/>
      <c r="I348" s="307"/>
      <c r="J348" s="307"/>
      <c r="K348" s="307"/>
      <c r="L348" s="307"/>
      <c r="M348" s="307"/>
      <c r="N348" s="307"/>
      <c r="O348" s="307"/>
      <c r="P348" s="307"/>
      <c r="Q348" s="307"/>
      <c r="R348" s="307"/>
      <c r="S348" s="307"/>
      <c r="T348" s="307"/>
      <c r="U348" s="307"/>
    </row>
    <row r="349" spans="1:21" s="17" customFormat="1" ht="12.75">
      <c r="A349" s="239"/>
      <c r="B349" s="94"/>
      <c r="C349" s="95"/>
      <c r="D349" s="93"/>
      <c r="E349" s="97"/>
      <c r="F349" s="216"/>
      <c r="G349" s="306"/>
      <c r="H349" s="307"/>
      <c r="I349" s="307"/>
      <c r="J349" s="307"/>
      <c r="K349" s="307"/>
      <c r="L349" s="307"/>
      <c r="M349" s="307"/>
      <c r="N349" s="307"/>
      <c r="O349" s="307"/>
      <c r="P349" s="307"/>
      <c r="Q349" s="307"/>
      <c r="R349" s="307"/>
      <c r="S349" s="307"/>
      <c r="T349" s="307"/>
      <c r="U349" s="307"/>
    </row>
    <row r="350" spans="1:21" s="17" customFormat="1" ht="12.75">
      <c r="A350" s="239"/>
      <c r="B350" s="94"/>
      <c r="C350" s="95"/>
      <c r="D350" s="93"/>
      <c r="E350" s="97"/>
      <c r="F350" s="216"/>
      <c r="G350" s="306"/>
      <c r="H350" s="307"/>
      <c r="I350" s="307"/>
      <c r="J350" s="307"/>
      <c r="K350" s="307"/>
      <c r="L350" s="307"/>
      <c r="M350" s="307"/>
      <c r="N350" s="307"/>
      <c r="O350" s="307"/>
      <c r="P350" s="307"/>
      <c r="Q350" s="307"/>
      <c r="R350" s="307"/>
      <c r="S350" s="307"/>
      <c r="T350" s="307"/>
      <c r="U350" s="307"/>
    </row>
    <row r="351" spans="1:21" s="17" customFormat="1" ht="12.75">
      <c r="A351" s="239"/>
      <c r="B351" s="94"/>
      <c r="C351" s="95"/>
      <c r="D351" s="93"/>
      <c r="E351" s="97"/>
      <c r="F351" s="216"/>
      <c r="G351" s="306"/>
      <c r="H351" s="307"/>
      <c r="I351" s="307"/>
      <c r="J351" s="307"/>
      <c r="K351" s="307"/>
      <c r="L351" s="307"/>
      <c r="M351" s="307"/>
      <c r="N351" s="307"/>
      <c r="O351" s="307"/>
      <c r="P351" s="307"/>
      <c r="Q351" s="307"/>
      <c r="R351" s="307"/>
      <c r="S351" s="307"/>
      <c r="T351" s="307"/>
      <c r="U351" s="307"/>
    </row>
    <row r="352" spans="1:21" s="17" customFormat="1" ht="12.75">
      <c r="A352" s="239"/>
      <c r="B352" s="94"/>
      <c r="C352" s="95"/>
      <c r="D352" s="93"/>
      <c r="E352" s="97"/>
      <c r="F352" s="216"/>
      <c r="G352" s="306"/>
      <c r="H352" s="307"/>
      <c r="I352" s="307"/>
      <c r="J352" s="307"/>
      <c r="K352" s="307"/>
      <c r="L352" s="307"/>
      <c r="M352" s="307"/>
      <c r="N352" s="307"/>
      <c r="O352" s="307"/>
      <c r="P352" s="307"/>
      <c r="Q352" s="307"/>
      <c r="R352" s="307"/>
      <c r="S352" s="307"/>
      <c r="T352" s="307"/>
      <c r="U352" s="307"/>
    </row>
    <row r="353" spans="1:21" s="17" customFormat="1" ht="12.75">
      <c r="A353" s="239"/>
      <c r="B353" s="94"/>
      <c r="C353" s="95"/>
      <c r="D353" s="93"/>
      <c r="E353" s="97"/>
      <c r="F353" s="216"/>
      <c r="G353" s="306"/>
      <c r="H353" s="307"/>
      <c r="I353" s="307"/>
      <c r="J353" s="307"/>
      <c r="K353" s="307"/>
      <c r="L353" s="307"/>
      <c r="M353" s="307"/>
      <c r="N353" s="307"/>
      <c r="O353" s="307"/>
      <c r="P353" s="307"/>
      <c r="Q353" s="307"/>
      <c r="R353" s="307"/>
      <c r="S353" s="307"/>
      <c r="T353" s="307"/>
      <c r="U353" s="307"/>
    </row>
    <row r="354" spans="1:21" s="17" customFormat="1" ht="12.75">
      <c r="A354" s="239"/>
      <c r="B354" s="94"/>
      <c r="C354" s="95"/>
      <c r="D354" s="93"/>
      <c r="E354" s="97"/>
      <c r="F354" s="216"/>
      <c r="G354" s="306"/>
      <c r="H354" s="307"/>
      <c r="I354" s="307"/>
      <c r="J354" s="307"/>
      <c r="K354" s="307"/>
      <c r="L354" s="307"/>
      <c r="M354" s="307"/>
      <c r="N354" s="307"/>
      <c r="O354" s="307"/>
      <c r="P354" s="307"/>
      <c r="Q354" s="307"/>
      <c r="R354" s="307"/>
      <c r="S354" s="307"/>
      <c r="T354" s="307"/>
      <c r="U354" s="307"/>
    </row>
    <row r="355" spans="1:21" s="17" customFormat="1" ht="12.75">
      <c r="A355" s="239"/>
      <c r="B355" s="94"/>
      <c r="C355" s="95"/>
      <c r="D355" s="93"/>
      <c r="E355" s="97"/>
      <c r="F355" s="216"/>
      <c r="G355" s="306"/>
      <c r="H355" s="307"/>
      <c r="I355" s="307"/>
      <c r="J355" s="307"/>
      <c r="K355" s="307"/>
      <c r="L355" s="307"/>
      <c r="M355" s="307"/>
      <c r="N355" s="307"/>
      <c r="O355" s="307"/>
      <c r="P355" s="307"/>
      <c r="Q355" s="307"/>
      <c r="R355" s="307"/>
      <c r="S355" s="307"/>
      <c r="T355" s="307"/>
      <c r="U355" s="307"/>
    </row>
    <row r="356" spans="1:21" s="17" customFormat="1" ht="12.75">
      <c r="A356" s="239"/>
      <c r="B356" s="94"/>
      <c r="C356" s="95"/>
      <c r="D356" s="93"/>
      <c r="E356" s="97"/>
      <c r="F356" s="216"/>
      <c r="G356" s="306"/>
      <c r="H356" s="307"/>
      <c r="I356" s="307"/>
      <c r="J356" s="307"/>
      <c r="K356" s="307"/>
      <c r="L356" s="307"/>
      <c r="M356" s="307"/>
      <c r="N356" s="307"/>
      <c r="O356" s="307"/>
      <c r="P356" s="307"/>
      <c r="Q356" s="307"/>
      <c r="R356" s="307"/>
      <c r="S356" s="307"/>
      <c r="T356" s="307"/>
      <c r="U356" s="307"/>
    </row>
    <row r="357" spans="1:21" s="17" customFormat="1" ht="12.75">
      <c r="A357" s="239"/>
      <c r="B357" s="94"/>
      <c r="C357" s="95"/>
      <c r="D357" s="93"/>
      <c r="E357" s="97"/>
      <c r="F357" s="216"/>
      <c r="G357" s="306"/>
      <c r="H357" s="307"/>
      <c r="I357" s="307"/>
      <c r="J357" s="307"/>
      <c r="K357" s="307"/>
      <c r="L357" s="307"/>
      <c r="M357" s="307"/>
      <c r="N357" s="307"/>
      <c r="O357" s="307"/>
      <c r="P357" s="307"/>
      <c r="Q357" s="307"/>
      <c r="R357" s="307"/>
      <c r="S357" s="307"/>
      <c r="T357" s="307"/>
      <c r="U357" s="307"/>
    </row>
    <row r="358" spans="1:21" s="17" customFormat="1" ht="12.75">
      <c r="A358" s="239"/>
      <c r="B358" s="94"/>
      <c r="C358" s="95"/>
      <c r="D358" s="93"/>
      <c r="E358" s="97"/>
      <c r="F358" s="216"/>
      <c r="G358" s="306"/>
      <c r="H358" s="307"/>
      <c r="I358" s="307"/>
      <c r="J358" s="307"/>
      <c r="K358" s="307"/>
      <c r="L358" s="307"/>
      <c r="M358" s="307"/>
      <c r="N358" s="307"/>
      <c r="O358" s="307"/>
      <c r="P358" s="307"/>
      <c r="Q358" s="307"/>
      <c r="R358" s="307"/>
      <c r="S358" s="307"/>
      <c r="T358" s="307"/>
      <c r="U358" s="307"/>
    </row>
    <row r="359" spans="1:21" s="17" customFormat="1" ht="12.75">
      <c r="A359" s="239"/>
      <c r="B359" s="94"/>
      <c r="C359" s="95"/>
      <c r="D359" s="93"/>
      <c r="E359" s="97"/>
      <c r="F359" s="216"/>
      <c r="G359" s="306"/>
      <c r="H359" s="307"/>
      <c r="I359" s="307"/>
      <c r="J359" s="307"/>
      <c r="K359" s="307"/>
      <c r="L359" s="307"/>
      <c r="M359" s="307"/>
      <c r="N359" s="307"/>
      <c r="O359" s="307"/>
      <c r="P359" s="307"/>
      <c r="Q359" s="307"/>
      <c r="R359" s="307"/>
      <c r="S359" s="307"/>
      <c r="T359" s="307"/>
      <c r="U359" s="307"/>
    </row>
    <row r="360" spans="1:21" s="17" customFormat="1" ht="12.75">
      <c r="A360" s="239"/>
      <c r="B360" s="94"/>
      <c r="C360" s="95"/>
      <c r="D360" s="93"/>
      <c r="E360" s="97"/>
      <c r="F360" s="216"/>
      <c r="G360" s="306"/>
      <c r="H360" s="307"/>
      <c r="I360" s="307"/>
      <c r="J360" s="307"/>
      <c r="K360" s="307"/>
      <c r="L360" s="307"/>
      <c r="M360" s="307"/>
      <c r="N360" s="307"/>
      <c r="O360" s="307"/>
      <c r="P360" s="307"/>
      <c r="Q360" s="307"/>
      <c r="R360" s="307"/>
      <c r="S360" s="307"/>
      <c r="T360" s="307"/>
      <c r="U360" s="307"/>
    </row>
    <row r="361" spans="1:21" s="17" customFormat="1" ht="12.75">
      <c r="A361" s="239"/>
      <c r="B361" s="94"/>
      <c r="C361" s="95"/>
      <c r="D361" s="93"/>
      <c r="E361" s="97"/>
      <c r="F361" s="216"/>
      <c r="G361" s="306"/>
      <c r="H361" s="307"/>
      <c r="I361" s="307"/>
      <c r="J361" s="307"/>
      <c r="K361" s="307"/>
      <c r="L361" s="307"/>
      <c r="M361" s="307"/>
      <c r="N361" s="307"/>
      <c r="O361" s="307"/>
      <c r="P361" s="307"/>
      <c r="Q361" s="307"/>
      <c r="R361" s="307"/>
      <c r="S361" s="307"/>
      <c r="T361" s="307"/>
      <c r="U361" s="307"/>
    </row>
    <row r="362" spans="1:21" s="17" customFormat="1" ht="12.75">
      <c r="A362" s="239"/>
      <c r="B362" s="94"/>
      <c r="C362" s="95"/>
      <c r="D362" s="93"/>
      <c r="E362" s="97"/>
      <c r="F362" s="216"/>
      <c r="G362" s="306"/>
      <c r="H362" s="307"/>
      <c r="I362" s="307"/>
      <c r="J362" s="307"/>
      <c r="K362" s="307"/>
      <c r="L362" s="307"/>
      <c r="M362" s="307"/>
      <c r="N362" s="307"/>
      <c r="O362" s="307"/>
      <c r="P362" s="307"/>
      <c r="Q362" s="307"/>
      <c r="R362" s="307"/>
      <c r="S362" s="307"/>
      <c r="T362" s="307"/>
      <c r="U362" s="307"/>
    </row>
    <row r="363" spans="1:21" s="17" customFormat="1" ht="12.75">
      <c r="A363" s="239"/>
      <c r="B363" s="94"/>
      <c r="C363" s="95"/>
      <c r="D363" s="93"/>
      <c r="E363" s="97"/>
      <c r="F363" s="216"/>
      <c r="G363" s="306"/>
      <c r="H363" s="307"/>
      <c r="I363" s="307"/>
      <c r="J363" s="307"/>
      <c r="K363" s="307"/>
      <c r="L363" s="307"/>
      <c r="M363" s="307"/>
      <c r="N363" s="307"/>
      <c r="O363" s="307"/>
      <c r="P363" s="307"/>
      <c r="Q363" s="307"/>
      <c r="R363" s="307"/>
      <c r="S363" s="307"/>
      <c r="T363" s="307"/>
      <c r="U363" s="307"/>
    </row>
    <row r="364" spans="1:21" s="17" customFormat="1" ht="12.75">
      <c r="A364" s="239"/>
      <c r="B364" s="94"/>
      <c r="C364" s="95"/>
      <c r="D364" s="93"/>
      <c r="E364" s="97"/>
      <c r="F364" s="216"/>
      <c r="G364" s="306"/>
      <c r="H364" s="307"/>
      <c r="I364" s="307"/>
      <c r="J364" s="307"/>
      <c r="K364" s="307"/>
      <c r="L364" s="307"/>
      <c r="M364" s="307"/>
      <c r="N364" s="307"/>
      <c r="O364" s="307"/>
      <c r="P364" s="307"/>
      <c r="Q364" s="307"/>
      <c r="R364" s="307"/>
      <c r="S364" s="307"/>
      <c r="T364" s="307"/>
      <c r="U364" s="307"/>
    </row>
    <row r="365" spans="1:21" s="17" customFormat="1" ht="12.75">
      <c r="A365" s="239"/>
      <c r="B365" s="94"/>
      <c r="C365" s="95"/>
      <c r="D365" s="93"/>
      <c r="E365" s="97"/>
      <c r="F365" s="216"/>
      <c r="G365" s="306"/>
      <c r="H365" s="307"/>
      <c r="I365" s="307"/>
      <c r="J365" s="307"/>
      <c r="K365" s="307"/>
      <c r="L365" s="307"/>
      <c r="M365" s="307"/>
      <c r="N365" s="307"/>
      <c r="O365" s="307"/>
      <c r="P365" s="307"/>
      <c r="Q365" s="307"/>
      <c r="R365" s="307"/>
      <c r="S365" s="307"/>
      <c r="T365" s="307"/>
      <c r="U365" s="307"/>
    </row>
    <row r="366" spans="1:21" s="17" customFormat="1" ht="12.75">
      <c r="A366" s="239"/>
      <c r="B366" s="94"/>
      <c r="C366" s="95"/>
      <c r="D366" s="93"/>
      <c r="E366" s="97"/>
      <c r="F366" s="216"/>
      <c r="G366" s="306"/>
      <c r="H366" s="307"/>
      <c r="I366" s="307"/>
      <c r="J366" s="307"/>
      <c r="K366" s="307"/>
      <c r="L366" s="307"/>
      <c r="M366" s="307"/>
      <c r="N366" s="307"/>
      <c r="O366" s="307"/>
      <c r="P366" s="307"/>
      <c r="Q366" s="307"/>
      <c r="R366" s="307"/>
      <c r="S366" s="307"/>
      <c r="T366" s="307"/>
      <c r="U366" s="307"/>
    </row>
    <row r="367" spans="1:21" s="17" customFormat="1" ht="12.75">
      <c r="A367" s="239"/>
      <c r="B367" s="94"/>
      <c r="C367" s="95"/>
      <c r="D367" s="93"/>
      <c r="E367" s="97"/>
      <c r="F367" s="216"/>
      <c r="G367" s="306"/>
      <c r="H367" s="307"/>
      <c r="I367" s="307"/>
      <c r="J367" s="307"/>
      <c r="K367" s="307"/>
      <c r="L367" s="307"/>
      <c r="M367" s="307"/>
      <c r="N367" s="307"/>
      <c r="O367" s="307"/>
      <c r="P367" s="307"/>
      <c r="Q367" s="307"/>
      <c r="R367" s="307"/>
      <c r="S367" s="307"/>
      <c r="T367" s="307"/>
      <c r="U367" s="307"/>
    </row>
    <row r="368" spans="1:21" s="17" customFormat="1" ht="12.75">
      <c r="A368" s="239"/>
      <c r="B368" s="94"/>
      <c r="C368" s="95"/>
      <c r="D368" s="93"/>
      <c r="E368" s="97"/>
      <c r="F368" s="216"/>
      <c r="G368" s="306"/>
      <c r="H368" s="307"/>
      <c r="I368" s="307"/>
      <c r="J368" s="307"/>
      <c r="K368" s="307"/>
      <c r="L368" s="307"/>
      <c r="M368" s="307"/>
      <c r="N368" s="307"/>
      <c r="O368" s="307"/>
      <c r="P368" s="307"/>
      <c r="Q368" s="307"/>
      <c r="R368" s="307"/>
      <c r="S368" s="307"/>
      <c r="T368" s="307"/>
      <c r="U368" s="307"/>
    </row>
    <row r="369" spans="1:21" s="17" customFormat="1" ht="12.75">
      <c r="A369" s="239"/>
      <c r="B369" s="94"/>
      <c r="C369" s="95"/>
      <c r="D369" s="93"/>
      <c r="E369" s="97"/>
      <c r="F369" s="216"/>
      <c r="G369" s="306"/>
      <c r="H369" s="307"/>
      <c r="I369" s="307"/>
      <c r="J369" s="307"/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/>
    </row>
    <row r="370" spans="1:21" s="17" customFormat="1" ht="12.75">
      <c r="A370" s="239"/>
      <c r="B370" s="94"/>
      <c r="C370" s="95"/>
      <c r="D370" s="93"/>
      <c r="E370" s="97"/>
      <c r="F370" s="216"/>
      <c r="G370" s="306"/>
      <c r="H370" s="307"/>
      <c r="I370" s="307"/>
      <c r="J370" s="307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</row>
    <row r="371" spans="1:21" s="17" customFormat="1" ht="12.75">
      <c r="A371" s="239"/>
      <c r="B371" s="94"/>
      <c r="C371" s="95"/>
      <c r="D371" s="93"/>
      <c r="E371" s="97"/>
      <c r="F371" s="216"/>
      <c r="G371" s="306"/>
      <c r="H371" s="307"/>
      <c r="I371" s="307"/>
      <c r="J371" s="307"/>
      <c r="K371" s="307"/>
      <c r="L371" s="307"/>
      <c r="M371" s="307"/>
      <c r="N371" s="307"/>
      <c r="O371" s="307"/>
      <c r="P371" s="307"/>
      <c r="Q371" s="307"/>
      <c r="R371" s="307"/>
      <c r="S371" s="307"/>
      <c r="T371" s="307"/>
      <c r="U371" s="307"/>
    </row>
    <row r="372" spans="1:21" s="17" customFormat="1" ht="12.75">
      <c r="A372" s="239"/>
      <c r="B372" s="94"/>
      <c r="C372" s="95"/>
      <c r="D372" s="93"/>
      <c r="E372" s="97"/>
      <c r="F372" s="216"/>
      <c r="G372" s="306"/>
      <c r="H372" s="307"/>
      <c r="I372" s="307"/>
      <c r="J372" s="307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/>
    </row>
    <row r="373" spans="1:21" s="17" customFormat="1" ht="12.75">
      <c r="A373" s="239"/>
      <c r="B373" s="94"/>
      <c r="C373" s="95"/>
      <c r="D373" s="93"/>
      <c r="E373" s="97"/>
      <c r="F373" s="216"/>
      <c r="G373" s="306"/>
      <c r="H373" s="307"/>
      <c r="I373" s="307"/>
      <c r="J373" s="307"/>
      <c r="K373" s="307"/>
      <c r="L373" s="307"/>
      <c r="M373" s="307"/>
      <c r="N373" s="307"/>
      <c r="O373" s="307"/>
      <c r="P373" s="307"/>
      <c r="Q373" s="307"/>
      <c r="R373" s="307"/>
      <c r="S373" s="307"/>
      <c r="T373" s="307"/>
      <c r="U373" s="307"/>
    </row>
    <row r="374" spans="1:21" s="17" customFormat="1" ht="12.75">
      <c r="A374" s="239"/>
      <c r="B374" s="94"/>
      <c r="C374" s="95"/>
      <c r="D374" s="93"/>
      <c r="E374" s="97"/>
      <c r="F374" s="216"/>
      <c r="G374" s="306"/>
      <c r="H374" s="307"/>
      <c r="I374" s="307"/>
      <c r="J374" s="307"/>
      <c r="K374" s="307"/>
      <c r="L374" s="307"/>
      <c r="M374" s="307"/>
      <c r="N374" s="307"/>
      <c r="O374" s="307"/>
      <c r="P374" s="307"/>
      <c r="Q374" s="307"/>
      <c r="R374" s="307"/>
      <c r="S374" s="307"/>
      <c r="T374" s="307"/>
      <c r="U374" s="307"/>
    </row>
    <row r="375" spans="1:21" s="17" customFormat="1" ht="12.75">
      <c r="A375" s="239"/>
      <c r="B375" s="94"/>
      <c r="C375" s="95"/>
      <c r="D375" s="93"/>
      <c r="E375" s="97"/>
      <c r="F375" s="216"/>
      <c r="G375" s="306"/>
      <c r="H375" s="307"/>
      <c r="I375" s="307"/>
      <c r="J375" s="307"/>
      <c r="K375" s="307"/>
      <c r="L375" s="307"/>
      <c r="M375" s="307"/>
      <c r="N375" s="307"/>
      <c r="O375" s="307"/>
      <c r="P375" s="307"/>
      <c r="Q375" s="307"/>
      <c r="R375" s="307"/>
      <c r="S375" s="307"/>
      <c r="T375" s="307"/>
      <c r="U375" s="307"/>
    </row>
    <row r="376" spans="1:21" s="17" customFormat="1" ht="12.75">
      <c r="A376" s="239"/>
      <c r="B376" s="94"/>
      <c r="C376" s="95"/>
      <c r="D376" s="93"/>
      <c r="E376" s="97"/>
      <c r="F376" s="216"/>
      <c r="G376" s="306"/>
      <c r="H376" s="307"/>
      <c r="I376" s="307"/>
      <c r="J376" s="307"/>
      <c r="K376" s="307"/>
      <c r="L376" s="307"/>
      <c r="M376" s="307"/>
      <c r="N376" s="307"/>
      <c r="O376" s="307"/>
      <c r="P376" s="307"/>
      <c r="Q376" s="307"/>
      <c r="R376" s="307"/>
      <c r="S376" s="307"/>
      <c r="T376" s="307"/>
      <c r="U376" s="307"/>
    </row>
    <row r="377" spans="1:21" s="17" customFormat="1" ht="12.75">
      <c r="A377" s="239"/>
      <c r="B377" s="94"/>
      <c r="C377" s="95"/>
      <c r="D377" s="93"/>
      <c r="E377" s="97"/>
      <c r="F377" s="216"/>
      <c r="G377" s="306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  <c r="S377" s="307"/>
      <c r="T377" s="307"/>
      <c r="U377" s="307"/>
    </row>
    <row r="378" spans="1:21" s="17" customFormat="1" ht="12.75">
      <c r="A378" s="239"/>
      <c r="B378" s="94"/>
      <c r="C378" s="95"/>
      <c r="D378" s="93"/>
      <c r="E378" s="97"/>
      <c r="F378" s="216"/>
      <c r="G378" s="306"/>
      <c r="H378" s="307"/>
      <c r="I378" s="307"/>
      <c r="J378" s="307"/>
      <c r="K378" s="307"/>
      <c r="L378" s="307"/>
      <c r="M378" s="307"/>
      <c r="N378" s="307"/>
      <c r="O378" s="307"/>
      <c r="P378" s="307"/>
      <c r="Q378" s="307"/>
      <c r="R378" s="307"/>
      <c r="S378" s="307"/>
      <c r="T378" s="307"/>
      <c r="U378" s="307"/>
    </row>
    <row r="379" spans="1:21" s="17" customFormat="1" ht="12.75">
      <c r="A379" s="239"/>
      <c r="B379" s="94"/>
      <c r="C379" s="95"/>
      <c r="D379" s="93"/>
      <c r="E379" s="97"/>
      <c r="F379" s="216"/>
      <c r="G379" s="306"/>
      <c r="H379" s="307"/>
      <c r="I379" s="307"/>
      <c r="J379" s="307"/>
      <c r="K379" s="307"/>
      <c r="L379" s="307"/>
      <c r="M379" s="307"/>
      <c r="N379" s="307"/>
      <c r="O379" s="307"/>
      <c r="P379" s="307"/>
      <c r="Q379" s="307"/>
      <c r="R379" s="307"/>
      <c r="S379" s="307"/>
      <c r="T379" s="307"/>
      <c r="U379" s="307"/>
    </row>
    <row r="380" spans="1:21" s="17" customFormat="1" ht="12.75">
      <c r="A380" s="239"/>
      <c r="B380" s="94"/>
      <c r="C380" s="95"/>
      <c r="D380" s="93"/>
      <c r="E380" s="97"/>
      <c r="F380" s="216"/>
      <c r="G380" s="306"/>
      <c r="H380" s="307"/>
      <c r="I380" s="307"/>
      <c r="J380" s="307"/>
      <c r="K380" s="307"/>
      <c r="L380" s="307"/>
      <c r="M380" s="307"/>
      <c r="N380" s="307"/>
      <c r="O380" s="307"/>
      <c r="P380" s="307"/>
      <c r="Q380" s="307"/>
      <c r="R380" s="307"/>
      <c r="S380" s="307"/>
      <c r="T380" s="307"/>
      <c r="U380" s="307"/>
    </row>
    <row r="381" spans="1:21" s="17" customFormat="1" ht="12.75">
      <c r="A381" s="239"/>
      <c r="B381" s="94"/>
      <c r="C381" s="95"/>
      <c r="D381" s="93"/>
      <c r="E381" s="97"/>
      <c r="F381" s="216"/>
      <c r="G381" s="306"/>
      <c r="H381" s="307"/>
      <c r="I381" s="307"/>
      <c r="J381" s="307"/>
      <c r="K381" s="307"/>
      <c r="L381" s="307"/>
      <c r="M381" s="307"/>
      <c r="N381" s="307"/>
      <c r="O381" s="307"/>
      <c r="P381" s="307"/>
      <c r="Q381" s="307"/>
      <c r="R381" s="307"/>
      <c r="S381" s="307"/>
      <c r="T381" s="307"/>
      <c r="U381" s="307"/>
    </row>
    <row r="382" spans="1:21" s="17" customFormat="1" ht="12.75">
      <c r="A382" s="239"/>
      <c r="B382" s="94"/>
      <c r="C382" s="95"/>
      <c r="D382" s="93"/>
      <c r="E382" s="97"/>
      <c r="F382" s="216"/>
      <c r="G382" s="306"/>
      <c r="H382" s="307"/>
      <c r="I382" s="307"/>
      <c r="J382" s="307"/>
      <c r="K382" s="307"/>
      <c r="L382" s="307"/>
      <c r="M382" s="307"/>
      <c r="N382" s="307"/>
      <c r="O382" s="307"/>
      <c r="P382" s="307"/>
      <c r="Q382" s="307"/>
      <c r="R382" s="307"/>
      <c r="S382" s="307"/>
      <c r="T382" s="307"/>
      <c r="U382" s="307"/>
    </row>
    <row r="383" spans="1:21" s="17" customFormat="1" ht="12.75">
      <c r="A383" s="239"/>
      <c r="B383" s="94"/>
      <c r="C383" s="95"/>
      <c r="D383" s="93"/>
      <c r="E383" s="97"/>
      <c r="F383" s="216"/>
      <c r="G383" s="306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</row>
    <row r="384" spans="1:21" s="17" customFormat="1" ht="12.75">
      <c r="A384" s="239"/>
      <c r="B384" s="94"/>
      <c r="C384" s="95"/>
      <c r="D384" s="93"/>
      <c r="E384" s="97"/>
      <c r="F384" s="216"/>
      <c r="G384" s="306"/>
      <c r="H384" s="307"/>
      <c r="I384" s="307"/>
      <c r="J384" s="307"/>
      <c r="K384" s="307"/>
      <c r="L384" s="307"/>
      <c r="M384" s="307"/>
      <c r="N384" s="307"/>
      <c r="O384" s="307"/>
      <c r="P384" s="307"/>
      <c r="Q384" s="307"/>
      <c r="R384" s="307"/>
      <c r="S384" s="307"/>
      <c r="T384" s="307"/>
      <c r="U384" s="307"/>
    </row>
    <row r="385" spans="1:21" s="17" customFormat="1" ht="12.75">
      <c r="A385" s="239"/>
      <c r="B385" s="94"/>
      <c r="C385" s="95"/>
      <c r="D385" s="93"/>
      <c r="E385" s="97"/>
      <c r="F385" s="216"/>
      <c r="G385" s="306"/>
      <c r="H385" s="307"/>
      <c r="I385" s="307"/>
      <c r="J385" s="307"/>
      <c r="K385" s="307"/>
      <c r="L385" s="307"/>
      <c r="M385" s="307"/>
      <c r="N385" s="307"/>
      <c r="O385" s="307"/>
      <c r="P385" s="307"/>
      <c r="Q385" s="307"/>
      <c r="R385" s="307"/>
      <c r="S385" s="307"/>
      <c r="T385" s="307"/>
      <c r="U385" s="307"/>
    </row>
    <row r="386" spans="1:21" s="17" customFormat="1" ht="12.75">
      <c r="A386" s="239"/>
      <c r="B386" s="94"/>
      <c r="C386" s="95"/>
      <c r="D386" s="93"/>
      <c r="E386" s="97"/>
      <c r="F386" s="216"/>
      <c r="G386" s="306"/>
      <c r="H386" s="307"/>
      <c r="I386" s="307"/>
      <c r="J386" s="307"/>
      <c r="K386" s="307"/>
      <c r="L386" s="307"/>
      <c r="M386" s="307"/>
      <c r="N386" s="307"/>
      <c r="O386" s="307"/>
      <c r="P386" s="307"/>
      <c r="Q386" s="307"/>
      <c r="R386" s="307"/>
      <c r="S386" s="307"/>
      <c r="T386" s="307"/>
      <c r="U386" s="307"/>
    </row>
    <row r="387" spans="1:21" s="17" customFormat="1" ht="12.75">
      <c r="A387" s="239"/>
      <c r="B387" s="94"/>
      <c r="C387" s="95"/>
      <c r="D387" s="93"/>
      <c r="E387" s="97"/>
      <c r="F387" s="216"/>
      <c r="G387" s="306"/>
      <c r="H387" s="307"/>
      <c r="I387" s="307"/>
      <c r="J387" s="307"/>
      <c r="K387" s="307"/>
      <c r="L387" s="307"/>
      <c r="M387" s="307"/>
      <c r="N387" s="307"/>
      <c r="O387" s="307"/>
      <c r="P387" s="307"/>
      <c r="Q387" s="307"/>
      <c r="R387" s="307"/>
      <c r="S387" s="307"/>
      <c r="T387" s="307"/>
      <c r="U387" s="307"/>
    </row>
    <row r="388" spans="1:21" s="17" customFormat="1" ht="12.75">
      <c r="A388" s="239"/>
      <c r="B388" s="94"/>
      <c r="C388" s="95"/>
      <c r="D388" s="93"/>
      <c r="E388" s="97"/>
      <c r="F388" s="216"/>
      <c r="G388" s="306"/>
      <c r="H388" s="307"/>
      <c r="I388" s="307"/>
      <c r="J388" s="307"/>
      <c r="K388" s="307"/>
      <c r="L388" s="307"/>
      <c r="M388" s="307"/>
      <c r="N388" s="307"/>
      <c r="O388" s="307"/>
      <c r="P388" s="307"/>
      <c r="Q388" s="307"/>
      <c r="R388" s="307"/>
      <c r="S388" s="307"/>
      <c r="T388" s="307"/>
      <c r="U388" s="307"/>
    </row>
    <row r="389" spans="1:21" s="17" customFormat="1" ht="12.75">
      <c r="A389" s="239"/>
      <c r="B389" s="94"/>
      <c r="C389" s="95"/>
      <c r="D389" s="93"/>
      <c r="E389" s="97"/>
      <c r="F389" s="216"/>
      <c r="G389" s="306"/>
      <c r="H389" s="307"/>
      <c r="I389" s="307"/>
      <c r="J389" s="307"/>
      <c r="K389" s="307"/>
      <c r="L389" s="307"/>
      <c r="M389" s="307"/>
      <c r="N389" s="307"/>
      <c r="O389" s="307"/>
      <c r="P389" s="307"/>
      <c r="Q389" s="307"/>
      <c r="R389" s="307"/>
      <c r="S389" s="307"/>
      <c r="T389" s="307"/>
      <c r="U389" s="307"/>
    </row>
    <row r="390" spans="1:21" s="17" customFormat="1" ht="12.75">
      <c r="A390" s="239"/>
      <c r="B390" s="94"/>
      <c r="C390" s="95"/>
      <c r="D390" s="93"/>
      <c r="E390" s="97"/>
      <c r="F390" s="216"/>
      <c r="G390" s="306"/>
      <c r="H390" s="307"/>
      <c r="I390" s="307"/>
      <c r="J390" s="307"/>
      <c r="K390" s="307"/>
      <c r="L390" s="307"/>
      <c r="M390" s="307"/>
      <c r="N390" s="307"/>
      <c r="O390" s="307"/>
      <c r="P390" s="307"/>
      <c r="Q390" s="307"/>
      <c r="R390" s="307"/>
      <c r="S390" s="307"/>
      <c r="T390" s="307"/>
      <c r="U390" s="307"/>
    </row>
    <row r="391" spans="1:21" s="17" customFormat="1" ht="12.75">
      <c r="A391" s="239"/>
      <c r="B391" s="94"/>
      <c r="C391" s="95"/>
      <c r="D391" s="93"/>
      <c r="E391" s="97"/>
      <c r="F391" s="216"/>
      <c r="G391" s="306"/>
      <c r="H391" s="307"/>
      <c r="I391" s="307"/>
      <c r="J391" s="307"/>
      <c r="K391" s="307"/>
      <c r="L391" s="307"/>
      <c r="M391" s="307"/>
      <c r="N391" s="307"/>
      <c r="O391" s="307"/>
      <c r="P391" s="307"/>
      <c r="Q391" s="307"/>
      <c r="R391" s="307"/>
      <c r="S391" s="307"/>
      <c r="T391" s="307"/>
      <c r="U391" s="307"/>
    </row>
    <row r="392" spans="1:21" s="17" customFormat="1" ht="13.5" thickBot="1">
      <c r="A392" s="239"/>
      <c r="B392" s="94"/>
      <c r="C392" s="95"/>
      <c r="D392" s="93"/>
      <c r="E392" s="97"/>
      <c r="F392" s="216"/>
      <c r="G392" s="306"/>
      <c r="H392" s="307" t="s">
        <v>338</v>
      </c>
      <c r="I392" s="307"/>
      <c r="J392" s="307"/>
      <c r="K392" s="307"/>
      <c r="L392" s="307"/>
      <c r="M392" s="307"/>
      <c r="N392" s="307"/>
      <c r="O392" s="307"/>
      <c r="P392" s="307"/>
      <c r="Q392" s="307"/>
      <c r="R392" s="307"/>
      <c r="S392" s="307"/>
      <c r="T392" s="307"/>
      <c r="U392" s="307"/>
    </row>
    <row r="393" spans="1:21" s="17" customFormat="1" ht="29.25" customHeight="1" thickBot="1">
      <c r="A393" s="150" t="s">
        <v>187</v>
      </c>
      <c r="B393" s="151"/>
      <c r="C393" s="152"/>
      <c r="D393" s="153"/>
      <c r="E393" s="203"/>
      <c r="F393" s="331"/>
      <c r="G393" s="306"/>
      <c r="H393" s="328">
        <f>F393-26200</f>
        <v>-26200</v>
      </c>
      <c r="I393" s="307">
        <f>60500-F393</f>
        <v>60500</v>
      </c>
      <c r="J393" s="307"/>
      <c r="K393" s="307"/>
      <c r="L393" s="307"/>
      <c r="M393" s="307"/>
      <c r="N393" s="307"/>
      <c r="O393" s="307"/>
      <c r="P393" s="307"/>
      <c r="Q393" s="307"/>
      <c r="R393" s="307"/>
      <c r="S393" s="307"/>
      <c r="T393" s="307"/>
      <c r="U393" s="307"/>
    </row>
    <row r="394" spans="1:21" s="17" customFormat="1" ht="12" customHeight="1" thickBot="1">
      <c r="A394" s="13"/>
      <c r="B394" s="301" t="s">
        <v>284</v>
      </c>
      <c r="C394" s="98"/>
      <c r="D394" s="99"/>
      <c r="E394" s="171"/>
      <c r="F394" s="193"/>
      <c r="G394" s="306"/>
      <c r="H394" s="307"/>
      <c r="I394" s="307"/>
      <c r="J394" s="307"/>
      <c r="K394" s="307"/>
      <c r="L394" s="307"/>
      <c r="M394" s="307"/>
      <c r="N394" s="307"/>
      <c r="O394" s="307"/>
      <c r="P394" s="307"/>
      <c r="Q394" s="307"/>
      <c r="R394" s="307"/>
      <c r="S394" s="307"/>
      <c r="T394" s="307"/>
      <c r="U394" s="307"/>
    </row>
    <row r="395" spans="1:21" s="17" customFormat="1" ht="12" customHeight="1">
      <c r="A395" s="234"/>
      <c r="B395" s="285" t="s">
        <v>271</v>
      </c>
      <c r="C395" s="231"/>
      <c r="D395" s="211"/>
      <c r="E395" s="212"/>
      <c r="F395" s="217"/>
      <c r="G395" s="306"/>
      <c r="H395" s="307"/>
      <c r="I395" s="307"/>
      <c r="J395" s="307"/>
      <c r="K395" s="307"/>
      <c r="L395" s="307"/>
      <c r="M395" s="307"/>
      <c r="N395" s="307"/>
      <c r="O395" s="307"/>
      <c r="P395" s="307"/>
      <c r="Q395" s="307"/>
      <c r="R395" s="307"/>
      <c r="S395" s="307"/>
      <c r="T395" s="307"/>
      <c r="U395" s="307"/>
    </row>
    <row r="396" spans="1:21" s="17" customFormat="1" ht="12" customHeight="1">
      <c r="A396" s="232" t="s">
        <v>279</v>
      </c>
      <c r="B396" s="73" t="s">
        <v>272</v>
      </c>
      <c r="C396" s="74"/>
      <c r="D396" s="28"/>
      <c r="E396" s="165"/>
      <c r="F396" s="218"/>
      <c r="G396" s="306"/>
      <c r="H396" s="307"/>
      <c r="I396" s="307"/>
      <c r="J396" s="307"/>
      <c r="K396" s="307"/>
      <c r="L396" s="307"/>
      <c r="M396" s="307"/>
      <c r="N396" s="307"/>
      <c r="O396" s="307"/>
      <c r="P396" s="307"/>
      <c r="Q396" s="307"/>
      <c r="R396" s="307"/>
      <c r="S396" s="307"/>
      <c r="T396" s="307"/>
      <c r="U396" s="307"/>
    </row>
    <row r="397" spans="1:21" s="17" customFormat="1" ht="12" customHeight="1">
      <c r="A397" s="235"/>
      <c r="B397" s="82"/>
      <c r="C397" s="71"/>
      <c r="D397" s="16"/>
      <c r="E397" s="160"/>
      <c r="F397" s="219"/>
      <c r="G397" s="306"/>
      <c r="H397" s="307"/>
      <c r="I397" s="307"/>
      <c r="J397" s="307"/>
      <c r="K397" s="307"/>
      <c r="L397" s="307"/>
      <c r="M397" s="307"/>
      <c r="N397" s="307"/>
      <c r="O397" s="307"/>
      <c r="P397" s="307"/>
      <c r="Q397" s="307"/>
      <c r="R397" s="307"/>
      <c r="S397" s="307"/>
      <c r="T397" s="307"/>
      <c r="U397" s="307"/>
    </row>
    <row r="398" spans="1:21" s="17" customFormat="1" ht="12" customHeight="1">
      <c r="A398" s="236" t="s">
        <v>33</v>
      </c>
      <c r="B398" s="84" t="s">
        <v>34</v>
      </c>
      <c r="C398" s="85" t="s">
        <v>35</v>
      </c>
      <c r="D398" s="35" t="s">
        <v>139</v>
      </c>
      <c r="E398" s="196" t="s">
        <v>36</v>
      </c>
      <c r="F398" s="220" t="s">
        <v>40</v>
      </c>
      <c r="G398" s="306"/>
      <c r="H398" s="307"/>
      <c r="I398" s="307"/>
      <c r="J398" s="307"/>
      <c r="K398" s="307"/>
      <c r="L398" s="307"/>
      <c r="M398" s="307"/>
      <c r="N398" s="307"/>
      <c r="O398" s="307"/>
      <c r="P398" s="307"/>
      <c r="Q398" s="307"/>
      <c r="R398" s="307"/>
      <c r="S398" s="307"/>
      <c r="T398" s="307"/>
      <c r="U398" s="307"/>
    </row>
    <row r="399" spans="1:21" s="17" customFormat="1" ht="12" customHeight="1">
      <c r="A399" s="237"/>
      <c r="B399" s="87"/>
      <c r="C399" s="88"/>
      <c r="D399" s="89"/>
      <c r="E399" s="351" t="s">
        <v>250</v>
      </c>
      <c r="F399" s="351"/>
      <c r="G399" s="306"/>
      <c r="H399" s="307"/>
      <c r="I399" s="307"/>
      <c r="J399" s="307"/>
      <c r="K399" s="307"/>
      <c r="L399" s="307"/>
      <c r="M399" s="307"/>
      <c r="N399" s="307"/>
      <c r="O399" s="307"/>
      <c r="P399" s="307"/>
      <c r="Q399" s="307"/>
      <c r="R399" s="307"/>
      <c r="S399" s="307"/>
      <c r="T399" s="307"/>
      <c r="U399" s="307"/>
    </row>
    <row r="400" spans="1:21" s="17" customFormat="1" ht="12" customHeight="1">
      <c r="A400" s="215" t="s">
        <v>263</v>
      </c>
      <c r="B400" s="25" t="s">
        <v>115</v>
      </c>
      <c r="C400" s="40"/>
      <c r="D400" s="39"/>
      <c r="E400" s="97"/>
      <c r="F400" s="216"/>
      <c r="G400" s="306"/>
      <c r="H400" s="307"/>
      <c r="I400" s="307"/>
      <c r="J400" s="307"/>
      <c r="K400" s="307"/>
      <c r="L400" s="307"/>
      <c r="M400" s="307"/>
      <c r="N400" s="307"/>
      <c r="O400" s="307"/>
      <c r="P400" s="307"/>
      <c r="Q400" s="307"/>
      <c r="R400" s="307"/>
      <c r="S400" s="307"/>
      <c r="T400" s="307"/>
      <c r="U400" s="307"/>
    </row>
    <row r="401" spans="1:21" s="17" customFormat="1" ht="12" customHeight="1">
      <c r="A401" s="215"/>
      <c r="B401" s="25" t="s">
        <v>257</v>
      </c>
      <c r="C401" s="40" t="s">
        <v>307</v>
      </c>
      <c r="D401" s="39">
        <v>0</v>
      </c>
      <c r="E401" s="325"/>
      <c r="F401" s="324"/>
      <c r="G401" s="306"/>
      <c r="H401" s="307"/>
      <c r="I401" s="307"/>
      <c r="J401" s="307"/>
      <c r="K401" s="307"/>
      <c r="L401" s="307"/>
      <c r="M401" s="307"/>
      <c r="N401" s="307"/>
      <c r="O401" s="307"/>
      <c r="P401" s="307"/>
      <c r="Q401" s="307"/>
      <c r="R401" s="307"/>
      <c r="S401" s="307"/>
      <c r="T401" s="307"/>
      <c r="U401" s="307"/>
    </row>
    <row r="402" spans="1:21" s="17" customFormat="1" ht="12" customHeight="1">
      <c r="A402" s="215"/>
      <c r="B402" s="25"/>
      <c r="C402" s="40"/>
      <c r="D402" s="39"/>
      <c r="E402" s="325"/>
      <c r="F402" s="324"/>
      <c r="G402" s="306"/>
      <c r="H402" s="307"/>
      <c r="I402" s="307"/>
      <c r="J402" s="307"/>
      <c r="K402" s="307"/>
      <c r="L402" s="307"/>
      <c r="M402" s="307"/>
      <c r="N402" s="307"/>
      <c r="O402" s="307"/>
      <c r="P402" s="307"/>
      <c r="Q402" s="307"/>
      <c r="R402" s="307"/>
      <c r="S402" s="307"/>
      <c r="T402" s="307"/>
      <c r="U402" s="307"/>
    </row>
    <row r="403" spans="1:21" s="17" customFormat="1" ht="12" customHeight="1">
      <c r="A403" s="215"/>
      <c r="B403" s="297" t="s">
        <v>259</v>
      </c>
      <c r="C403" s="40" t="s">
        <v>307</v>
      </c>
      <c r="D403" s="39">
        <v>0</v>
      </c>
      <c r="E403" s="325"/>
      <c r="F403" s="324"/>
      <c r="G403" s="306"/>
      <c r="H403" s="307"/>
      <c r="I403" s="307"/>
      <c r="J403" s="307"/>
      <c r="K403" s="307"/>
      <c r="L403" s="307"/>
      <c r="M403" s="307"/>
      <c r="N403" s="307"/>
      <c r="O403" s="307"/>
      <c r="P403" s="307"/>
      <c r="Q403" s="307"/>
      <c r="R403" s="307"/>
      <c r="S403" s="307"/>
      <c r="T403" s="307"/>
      <c r="U403" s="307"/>
    </row>
    <row r="404" spans="1:21" s="17" customFormat="1" ht="12" customHeight="1">
      <c r="A404" s="215"/>
      <c r="B404" s="25"/>
      <c r="C404" s="40"/>
      <c r="D404" s="39"/>
      <c r="E404" s="325"/>
      <c r="F404" s="324"/>
      <c r="G404" s="306"/>
      <c r="H404" s="307"/>
      <c r="I404" s="307"/>
      <c r="J404" s="307"/>
      <c r="K404" s="307"/>
      <c r="L404" s="307"/>
      <c r="M404" s="307"/>
      <c r="N404" s="307"/>
      <c r="O404" s="307"/>
      <c r="P404" s="307"/>
      <c r="Q404" s="307"/>
      <c r="R404" s="307"/>
      <c r="S404" s="307"/>
      <c r="T404" s="307"/>
      <c r="U404" s="307"/>
    </row>
    <row r="405" spans="1:21" s="17" customFormat="1" ht="12" customHeight="1">
      <c r="A405" s="215"/>
      <c r="B405" s="25" t="s">
        <v>260</v>
      </c>
      <c r="C405" s="40" t="s">
        <v>307</v>
      </c>
      <c r="D405" s="39">
        <v>0</v>
      </c>
      <c r="E405" s="325"/>
      <c r="F405" s="324"/>
      <c r="G405" s="306"/>
      <c r="H405" s="307"/>
      <c r="I405" s="307"/>
      <c r="J405" s="307"/>
      <c r="K405" s="307"/>
      <c r="L405" s="307"/>
      <c r="M405" s="307"/>
      <c r="N405" s="307"/>
      <c r="O405" s="307"/>
      <c r="P405" s="307"/>
      <c r="Q405" s="307"/>
      <c r="R405" s="307"/>
      <c r="S405" s="307"/>
      <c r="T405" s="307"/>
      <c r="U405" s="307"/>
    </row>
    <row r="406" spans="1:21" s="17" customFormat="1" ht="12" customHeight="1">
      <c r="A406" s="215"/>
      <c r="B406" s="25"/>
      <c r="C406" s="40"/>
      <c r="D406" s="39"/>
      <c r="E406" s="325"/>
      <c r="F406" s="324"/>
      <c r="G406" s="306"/>
      <c r="H406" s="307"/>
      <c r="I406" s="307"/>
      <c r="J406" s="307"/>
      <c r="K406" s="307"/>
      <c r="L406" s="307"/>
      <c r="M406" s="307"/>
      <c r="N406" s="307"/>
      <c r="O406" s="307"/>
      <c r="P406" s="307"/>
      <c r="Q406" s="307"/>
      <c r="R406" s="307"/>
      <c r="S406" s="307"/>
      <c r="T406" s="307"/>
      <c r="U406" s="307"/>
    </row>
    <row r="407" spans="1:21" s="17" customFormat="1" ht="12" customHeight="1">
      <c r="A407" s="215" t="s">
        <v>264</v>
      </c>
      <c r="B407" s="25" t="s">
        <v>116</v>
      </c>
      <c r="C407" s="40" t="s">
        <v>31</v>
      </c>
      <c r="D407" s="39">
        <v>0</v>
      </c>
      <c r="E407" s="325"/>
      <c r="F407" s="324"/>
      <c r="G407" s="306"/>
      <c r="H407" s="307"/>
      <c r="I407" s="307"/>
      <c r="J407" s="307"/>
      <c r="K407" s="307"/>
      <c r="L407" s="307"/>
      <c r="M407" s="307"/>
      <c r="N407" s="307"/>
      <c r="O407" s="307"/>
      <c r="P407" s="307"/>
      <c r="Q407" s="307"/>
      <c r="R407" s="307"/>
      <c r="S407" s="307"/>
      <c r="T407" s="307"/>
      <c r="U407" s="307"/>
    </row>
    <row r="408" spans="1:21" s="17" customFormat="1" ht="12" customHeight="1">
      <c r="A408" s="215"/>
      <c r="B408" s="25"/>
      <c r="C408" s="40"/>
      <c r="D408" s="39"/>
      <c r="E408" s="325"/>
      <c r="F408" s="324"/>
      <c r="G408" s="306"/>
      <c r="H408" s="307"/>
      <c r="I408" s="307"/>
      <c r="J408" s="307"/>
      <c r="K408" s="307"/>
      <c r="L408" s="307"/>
      <c r="M408" s="307"/>
      <c r="N408" s="307"/>
      <c r="O408" s="307"/>
      <c r="P408" s="307"/>
      <c r="Q408" s="307"/>
      <c r="R408" s="307"/>
      <c r="S408" s="307"/>
      <c r="T408" s="307"/>
      <c r="U408" s="307"/>
    </row>
    <row r="409" spans="1:21" s="17" customFormat="1" ht="12" customHeight="1">
      <c r="A409" s="215"/>
      <c r="B409" s="25" t="s">
        <v>117</v>
      </c>
      <c r="C409" s="40" t="s">
        <v>31</v>
      </c>
      <c r="D409" s="39">
        <v>0</v>
      </c>
      <c r="E409" s="325"/>
      <c r="F409" s="324"/>
      <c r="G409" s="306"/>
      <c r="H409" s="307"/>
      <c r="I409" s="307"/>
      <c r="J409" s="307"/>
      <c r="K409" s="307"/>
      <c r="L409" s="307"/>
      <c r="M409" s="307"/>
      <c r="N409" s="307"/>
      <c r="O409" s="307"/>
      <c r="P409" s="307"/>
      <c r="Q409" s="307"/>
      <c r="R409" s="307"/>
      <c r="S409" s="307"/>
      <c r="T409" s="307"/>
      <c r="U409" s="307"/>
    </row>
    <row r="410" spans="1:21" s="17" customFormat="1" ht="12" customHeight="1">
      <c r="A410" s="215"/>
      <c r="B410" s="25" t="s">
        <v>118</v>
      </c>
      <c r="C410" s="40"/>
      <c r="D410" s="39"/>
      <c r="E410" s="325"/>
      <c r="F410" s="324"/>
      <c r="G410" s="306"/>
      <c r="H410" s="307"/>
      <c r="I410" s="307"/>
      <c r="J410" s="307"/>
      <c r="K410" s="307"/>
      <c r="L410" s="307"/>
      <c r="M410" s="307"/>
      <c r="N410" s="307"/>
      <c r="O410" s="307"/>
      <c r="P410" s="307"/>
      <c r="Q410" s="307"/>
      <c r="R410" s="307"/>
      <c r="S410" s="307"/>
      <c r="T410" s="307"/>
      <c r="U410" s="307"/>
    </row>
    <row r="411" spans="1:21" s="17" customFormat="1" ht="12" customHeight="1">
      <c r="A411" s="215"/>
      <c r="B411" s="25" t="s">
        <v>124</v>
      </c>
      <c r="C411" s="40" t="s">
        <v>31</v>
      </c>
      <c r="D411" s="39">
        <v>0</v>
      </c>
      <c r="E411" s="325"/>
      <c r="F411" s="324"/>
      <c r="G411" s="306"/>
      <c r="H411" s="307"/>
      <c r="I411" s="307"/>
      <c r="J411" s="307"/>
      <c r="K411" s="307"/>
      <c r="L411" s="307"/>
      <c r="M411" s="307"/>
      <c r="N411" s="307"/>
      <c r="O411" s="307"/>
      <c r="P411" s="307"/>
      <c r="Q411" s="307"/>
      <c r="R411" s="307"/>
      <c r="S411" s="307"/>
      <c r="T411" s="307"/>
      <c r="U411" s="307"/>
    </row>
    <row r="412" spans="1:21" s="17" customFormat="1" ht="12" customHeight="1">
      <c r="A412" s="215"/>
      <c r="B412" s="25"/>
      <c r="C412" s="40"/>
      <c r="D412" s="39"/>
      <c r="E412" s="325"/>
      <c r="F412" s="324"/>
      <c r="G412" s="306"/>
      <c r="H412" s="307"/>
      <c r="I412" s="307"/>
      <c r="J412" s="307"/>
      <c r="K412" s="307"/>
      <c r="L412" s="307"/>
      <c r="M412" s="307"/>
      <c r="N412" s="307"/>
      <c r="O412" s="307"/>
      <c r="P412" s="307"/>
      <c r="Q412" s="307"/>
      <c r="R412" s="307"/>
      <c r="S412" s="307"/>
      <c r="T412" s="307"/>
      <c r="U412" s="307"/>
    </row>
    <row r="413" spans="1:21" s="17" customFormat="1" ht="12" customHeight="1">
      <c r="A413" s="215"/>
      <c r="B413" s="25" t="s">
        <v>125</v>
      </c>
      <c r="C413" s="40" t="s">
        <v>31</v>
      </c>
      <c r="D413" s="39">
        <v>0</v>
      </c>
      <c r="E413" s="325"/>
      <c r="F413" s="324"/>
      <c r="G413" s="306"/>
      <c r="H413" s="307"/>
      <c r="I413" s="307"/>
      <c r="J413" s="307"/>
      <c r="K413" s="307"/>
      <c r="L413" s="307"/>
      <c r="M413" s="307"/>
      <c r="N413" s="307"/>
      <c r="O413" s="307"/>
      <c r="P413" s="307"/>
      <c r="Q413" s="307"/>
      <c r="R413" s="307"/>
      <c r="S413" s="307"/>
      <c r="T413" s="307"/>
      <c r="U413" s="307"/>
    </row>
    <row r="414" spans="1:21" s="17" customFormat="1" ht="12" customHeight="1">
      <c r="A414" s="215"/>
      <c r="B414" s="25"/>
      <c r="C414" s="40"/>
      <c r="D414" s="39"/>
      <c r="E414" s="325"/>
      <c r="F414" s="324"/>
      <c r="G414" s="306"/>
      <c r="H414" s="307"/>
      <c r="I414" s="307"/>
      <c r="J414" s="307"/>
      <c r="K414" s="307"/>
      <c r="L414" s="307"/>
      <c r="M414" s="307"/>
      <c r="N414" s="307"/>
      <c r="O414" s="307"/>
      <c r="P414" s="307"/>
      <c r="Q414" s="307"/>
      <c r="R414" s="307"/>
      <c r="S414" s="307"/>
      <c r="T414" s="307"/>
      <c r="U414" s="307"/>
    </row>
    <row r="415" spans="1:21" s="17" customFormat="1" ht="12" customHeight="1">
      <c r="A415" s="215"/>
      <c r="B415" s="25" t="s">
        <v>119</v>
      </c>
      <c r="C415" s="40" t="s">
        <v>31</v>
      </c>
      <c r="D415" s="39">
        <v>0</v>
      </c>
      <c r="E415" s="325"/>
      <c r="F415" s="324"/>
      <c r="G415" s="306"/>
      <c r="H415" s="307"/>
      <c r="I415" s="307"/>
      <c r="J415" s="307"/>
      <c r="K415" s="307"/>
      <c r="L415" s="307"/>
      <c r="M415" s="307"/>
      <c r="N415" s="307"/>
      <c r="O415" s="307"/>
      <c r="P415" s="307"/>
      <c r="Q415" s="307"/>
      <c r="R415" s="307"/>
      <c r="S415" s="307"/>
      <c r="T415" s="307"/>
      <c r="U415" s="307"/>
    </row>
    <row r="416" spans="1:21" s="17" customFormat="1" ht="12" customHeight="1">
      <c r="A416" s="215"/>
      <c r="B416" s="25"/>
      <c r="C416" s="40"/>
      <c r="D416" s="39"/>
      <c r="E416" s="325"/>
      <c r="F416" s="324"/>
      <c r="G416" s="306"/>
      <c r="H416" s="307"/>
      <c r="I416" s="307"/>
      <c r="J416" s="307"/>
      <c r="K416" s="307"/>
      <c r="L416" s="307"/>
      <c r="M416" s="307"/>
      <c r="N416" s="307"/>
      <c r="O416" s="307"/>
      <c r="P416" s="307"/>
      <c r="Q416" s="307"/>
      <c r="R416" s="307"/>
      <c r="S416" s="307"/>
      <c r="T416" s="307"/>
      <c r="U416" s="307"/>
    </row>
    <row r="417" spans="1:21" s="17" customFormat="1" ht="12" customHeight="1">
      <c r="A417" s="215"/>
      <c r="B417" s="25" t="s">
        <v>120</v>
      </c>
      <c r="C417" s="40" t="s">
        <v>31</v>
      </c>
      <c r="D417" s="39">
        <v>0</v>
      </c>
      <c r="E417" s="325"/>
      <c r="F417" s="324"/>
      <c r="G417" s="306"/>
      <c r="H417" s="307"/>
      <c r="I417" s="307"/>
      <c r="J417" s="307"/>
      <c r="K417" s="307"/>
      <c r="L417" s="307"/>
      <c r="M417" s="307"/>
      <c r="N417" s="307"/>
      <c r="O417" s="307"/>
      <c r="P417" s="307"/>
      <c r="Q417" s="307"/>
      <c r="R417" s="307"/>
      <c r="S417" s="307"/>
      <c r="T417" s="307"/>
      <c r="U417" s="307"/>
    </row>
    <row r="418" spans="1:21" s="17" customFormat="1" ht="12" customHeight="1">
      <c r="A418" s="215"/>
      <c r="B418" s="25"/>
      <c r="C418" s="40"/>
      <c r="D418" s="39"/>
      <c r="E418" s="325"/>
      <c r="F418" s="324"/>
      <c r="G418" s="306"/>
      <c r="H418" s="307"/>
      <c r="I418" s="307"/>
      <c r="J418" s="307"/>
      <c r="K418" s="307"/>
      <c r="L418" s="307"/>
      <c r="M418" s="307"/>
      <c r="N418" s="307"/>
      <c r="O418" s="307"/>
      <c r="P418" s="307"/>
      <c r="Q418" s="307"/>
      <c r="R418" s="307"/>
      <c r="S418" s="307"/>
      <c r="T418" s="307"/>
      <c r="U418" s="307"/>
    </row>
    <row r="419" spans="1:21" s="17" customFormat="1" ht="12" customHeight="1">
      <c r="A419" s="215"/>
      <c r="B419" s="25" t="s">
        <v>121</v>
      </c>
      <c r="C419" s="40" t="s">
        <v>31</v>
      </c>
      <c r="D419" s="39">
        <v>0</v>
      </c>
      <c r="E419" s="325"/>
      <c r="F419" s="324"/>
      <c r="G419" s="306"/>
      <c r="H419" s="307"/>
      <c r="I419" s="307"/>
      <c r="J419" s="307"/>
      <c r="K419" s="307"/>
      <c r="L419" s="307"/>
      <c r="M419" s="307"/>
      <c r="N419" s="307"/>
      <c r="O419" s="307"/>
      <c r="P419" s="307"/>
      <c r="Q419" s="307"/>
      <c r="R419" s="307"/>
      <c r="S419" s="307"/>
      <c r="T419" s="307"/>
      <c r="U419" s="307"/>
    </row>
    <row r="420" spans="1:21" s="17" customFormat="1" ht="12" customHeight="1">
      <c r="A420" s="215"/>
      <c r="B420" s="25"/>
      <c r="C420" s="40"/>
      <c r="D420" s="39"/>
      <c r="E420" s="325"/>
      <c r="F420" s="324"/>
      <c r="G420" s="306"/>
      <c r="H420" s="307"/>
      <c r="I420" s="307"/>
      <c r="J420" s="307"/>
      <c r="K420" s="307"/>
      <c r="L420" s="307"/>
      <c r="M420" s="307"/>
      <c r="N420" s="307"/>
      <c r="O420" s="307"/>
      <c r="P420" s="307"/>
      <c r="Q420" s="307"/>
      <c r="R420" s="307"/>
      <c r="S420" s="307"/>
      <c r="T420" s="307"/>
      <c r="U420" s="307"/>
    </row>
    <row r="421" spans="1:21" s="17" customFormat="1" ht="12" customHeight="1">
      <c r="A421" s="215"/>
      <c r="B421" s="25" t="s">
        <v>122</v>
      </c>
      <c r="C421" s="40" t="s">
        <v>31</v>
      </c>
      <c r="D421" s="39">
        <v>0</v>
      </c>
      <c r="E421" s="325"/>
      <c r="F421" s="324"/>
      <c r="G421" s="306"/>
      <c r="H421" s="307"/>
      <c r="I421" s="307"/>
      <c r="J421" s="307"/>
      <c r="K421" s="307"/>
      <c r="L421" s="307"/>
      <c r="M421" s="307"/>
      <c r="N421" s="307"/>
      <c r="O421" s="307"/>
      <c r="P421" s="307"/>
      <c r="Q421" s="307"/>
      <c r="R421" s="307"/>
      <c r="S421" s="307"/>
      <c r="T421" s="307"/>
      <c r="U421" s="307"/>
    </row>
    <row r="422" spans="1:21" s="17" customFormat="1" ht="12" customHeight="1">
      <c r="A422" s="215"/>
      <c r="B422" s="25"/>
      <c r="C422" s="40"/>
      <c r="D422" s="39"/>
      <c r="E422" s="325"/>
      <c r="F422" s="324"/>
      <c r="G422" s="306"/>
      <c r="H422" s="307"/>
      <c r="I422" s="307"/>
      <c r="J422" s="307"/>
      <c r="K422" s="307"/>
      <c r="L422" s="307"/>
      <c r="M422" s="307"/>
      <c r="N422" s="307"/>
      <c r="O422" s="307"/>
      <c r="P422" s="307"/>
      <c r="Q422" s="307"/>
      <c r="R422" s="307"/>
      <c r="S422" s="307"/>
      <c r="T422" s="307"/>
      <c r="U422" s="307"/>
    </row>
    <row r="423" spans="1:21" s="17" customFormat="1" ht="12" customHeight="1">
      <c r="A423" s="215"/>
      <c r="B423" s="25" t="s">
        <v>123</v>
      </c>
      <c r="C423" s="40" t="s">
        <v>31</v>
      </c>
      <c r="D423" s="39">
        <v>0</v>
      </c>
      <c r="E423" s="325"/>
      <c r="F423" s="324"/>
      <c r="G423" s="306"/>
      <c r="H423" s="307"/>
      <c r="I423" s="307"/>
      <c r="J423" s="307"/>
      <c r="K423" s="307"/>
      <c r="L423" s="307"/>
      <c r="M423" s="307"/>
      <c r="N423" s="307"/>
      <c r="O423" s="307"/>
      <c r="P423" s="307"/>
      <c r="Q423" s="307"/>
      <c r="R423" s="307"/>
      <c r="S423" s="307"/>
      <c r="T423" s="307"/>
      <c r="U423" s="307"/>
    </row>
    <row r="424" spans="1:21" s="17" customFormat="1" ht="12" customHeight="1">
      <c r="A424" s="215"/>
      <c r="B424" s="25"/>
      <c r="C424" s="40"/>
      <c r="D424" s="39"/>
      <c r="E424" s="325"/>
      <c r="F424" s="324"/>
      <c r="G424" s="306"/>
      <c r="H424" s="307"/>
      <c r="I424" s="307"/>
      <c r="J424" s="307"/>
      <c r="K424" s="307"/>
      <c r="L424" s="307"/>
      <c r="M424" s="307"/>
      <c r="N424" s="307"/>
      <c r="O424" s="307"/>
      <c r="P424" s="307"/>
      <c r="Q424" s="307"/>
      <c r="R424" s="307"/>
      <c r="S424" s="307"/>
      <c r="T424" s="307"/>
      <c r="U424" s="307"/>
    </row>
    <row r="425" spans="1:21" s="17" customFormat="1" ht="12" customHeight="1">
      <c r="A425" s="215" t="s">
        <v>262</v>
      </c>
      <c r="B425" s="25" t="s">
        <v>256</v>
      </c>
      <c r="C425" s="40" t="s">
        <v>31</v>
      </c>
      <c r="D425" s="39">
        <v>0</v>
      </c>
      <c r="E425" s="325"/>
      <c r="F425" s="324"/>
      <c r="G425" s="306"/>
      <c r="H425" s="307"/>
      <c r="I425" s="307"/>
      <c r="J425" s="307"/>
      <c r="K425" s="307"/>
      <c r="L425" s="307"/>
      <c r="M425" s="307"/>
      <c r="N425" s="307"/>
      <c r="O425" s="307"/>
      <c r="P425" s="307"/>
      <c r="Q425" s="307"/>
      <c r="R425" s="307"/>
      <c r="S425" s="307"/>
      <c r="T425" s="307"/>
      <c r="U425" s="307"/>
    </row>
    <row r="426" spans="1:21" s="17" customFormat="1" ht="12" customHeight="1">
      <c r="A426" s="215"/>
      <c r="B426" s="25"/>
      <c r="C426" s="40"/>
      <c r="D426" s="39"/>
      <c r="E426" s="325"/>
      <c r="F426" s="324"/>
      <c r="G426" s="306"/>
      <c r="H426" s="307"/>
      <c r="I426" s="307"/>
      <c r="J426" s="307"/>
      <c r="K426" s="307"/>
      <c r="L426" s="307"/>
      <c r="M426" s="307"/>
      <c r="N426" s="307"/>
      <c r="O426" s="307"/>
      <c r="P426" s="307"/>
      <c r="Q426" s="307"/>
      <c r="R426" s="307"/>
      <c r="S426" s="307"/>
      <c r="T426" s="307"/>
      <c r="U426" s="307"/>
    </row>
    <row r="427" spans="1:21" s="17" customFormat="1" ht="12" customHeight="1">
      <c r="A427" s="215" t="s">
        <v>262</v>
      </c>
      <c r="B427" s="25" t="s">
        <v>328</v>
      </c>
      <c r="C427" s="40" t="s">
        <v>42</v>
      </c>
      <c r="D427" s="39">
        <v>0</v>
      </c>
      <c r="E427" s="323"/>
      <c r="F427" s="324"/>
      <c r="G427" s="306"/>
      <c r="H427" s="307"/>
      <c r="I427" s="307"/>
      <c r="J427" s="307"/>
      <c r="K427" s="307"/>
      <c r="L427" s="307"/>
      <c r="M427" s="307"/>
      <c r="N427" s="307"/>
      <c r="O427" s="307"/>
      <c r="P427" s="307"/>
      <c r="Q427" s="307"/>
      <c r="R427" s="307"/>
      <c r="S427" s="307"/>
      <c r="T427" s="307"/>
      <c r="U427" s="307"/>
    </row>
    <row r="428" spans="1:21" s="17" customFormat="1" ht="12" customHeight="1">
      <c r="A428" s="215"/>
      <c r="B428" s="25"/>
      <c r="C428" s="40"/>
      <c r="D428" s="177"/>
      <c r="E428" s="198"/>
      <c r="F428" s="216"/>
      <c r="G428" s="306"/>
      <c r="H428" s="307"/>
      <c r="I428" s="307"/>
      <c r="J428" s="307"/>
      <c r="K428" s="307"/>
      <c r="L428" s="307"/>
      <c r="M428" s="307"/>
      <c r="N428" s="307"/>
      <c r="O428" s="307"/>
      <c r="P428" s="307"/>
      <c r="Q428" s="307"/>
      <c r="R428" s="307"/>
      <c r="S428" s="307"/>
      <c r="T428" s="307"/>
      <c r="U428" s="307"/>
    </row>
    <row r="429" spans="1:21" s="17" customFormat="1" ht="12" customHeight="1">
      <c r="A429" s="215"/>
      <c r="B429" s="25" t="s">
        <v>329</v>
      </c>
      <c r="C429" s="40" t="s">
        <v>27</v>
      </c>
      <c r="D429" s="177">
        <v>0</v>
      </c>
      <c r="E429" s="283"/>
      <c r="F429" s="324"/>
      <c r="G429" s="306"/>
      <c r="H429" s="307"/>
      <c r="I429" s="307"/>
      <c r="J429" s="307"/>
      <c r="K429" s="307"/>
      <c r="L429" s="307"/>
      <c r="M429" s="307"/>
      <c r="N429" s="307"/>
      <c r="O429" s="307"/>
      <c r="P429" s="307"/>
      <c r="Q429" s="307"/>
      <c r="R429" s="307"/>
      <c r="S429" s="307"/>
      <c r="T429" s="307"/>
      <c r="U429" s="307"/>
    </row>
    <row r="430" spans="1:21" s="17" customFormat="1" ht="12" customHeight="1">
      <c r="A430" s="239"/>
      <c r="B430" s="94"/>
      <c r="C430" s="95"/>
      <c r="D430" s="93"/>
      <c r="E430" s="97"/>
      <c r="F430" s="216"/>
      <c r="G430" s="306"/>
      <c r="H430" s="307"/>
      <c r="I430" s="307"/>
      <c r="J430" s="307"/>
      <c r="K430" s="307"/>
      <c r="L430" s="307"/>
      <c r="M430" s="307"/>
      <c r="N430" s="307"/>
      <c r="O430" s="307"/>
      <c r="P430" s="307"/>
      <c r="Q430" s="307"/>
      <c r="R430" s="307"/>
      <c r="S430" s="307"/>
      <c r="T430" s="307"/>
      <c r="U430" s="307"/>
    </row>
    <row r="431" spans="1:21" s="17" customFormat="1" ht="12" customHeight="1">
      <c r="A431" s="239"/>
      <c r="B431" s="94"/>
      <c r="C431" s="95"/>
      <c r="D431" s="93"/>
      <c r="E431" s="97"/>
      <c r="F431" s="216"/>
      <c r="G431" s="306"/>
      <c r="H431" s="307"/>
      <c r="I431" s="307"/>
      <c r="J431" s="307"/>
      <c r="K431" s="307"/>
      <c r="L431" s="307"/>
      <c r="M431" s="307"/>
      <c r="N431" s="307"/>
      <c r="O431" s="307"/>
      <c r="P431" s="307"/>
      <c r="Q431" s="307"/>
      <c r="R431" s="307"/>
      <c r="S431" s="307"/>
      <c r="T431" s="307"/>
      <c r="U431" s="307"/>
    </row>
    <row r="432" spans="1:21" s="17" customFormat="1" ht="12" customHeight="1">
      <c r="A432" s="239"/>
      <c r="B432" s="94"/>
      <c r="C432" s="95"/>
      <c r="D432" s="93"/>
      <c r="E432" s="97"/>
      <c r="F432" s="216"/>
      <c r="G432" s="306"/>
      <c r="H432" s="307"/>
      <c r="I432" s="307"/>
      <c r="J432" s="307"/>
      <c r="K432" s="307"/>
      <c r="L432" s="307"/>
      <c r="M432" s="307"/>
      <c r="N432" s="307"/>
      <c r="O432" s="307"/>
      <c r="P432" s="307"/>
      <c r="Q432" s="307"/>
      <c r="R432" s="307"/>
      <c r="S432" s="307"/>
      <c r="T432" s="307"/>
      <c r="U432" s="307"/>
    </row>
    <row r="433" spans="1:21" s="17" customFormat="1" ht="12" customHeight="1">
      <c r="A433" s="239"/>
      <c r="B433" s="94"/>
      <c r="C433" s="95"/>
      <c r="D433" s="93"/>
      <c r="E433" s="97"/>
      <c r="F433" s="216"/>
      <c r="G433" s="306"/>
      <c r="H433" s="307"/>
      <c r="I433" s="307"/>
      <c r="J433" s="307"/>
      <c r="K433" s="307"/>
      <c r="L433" s="307"/>
      <c r="M433" s="307"/>
      <c r="N433" s="307"/>
      <c r="O433" s="307"/>
      <c r="P433" s="307"/>
      <c r="Q433" s="307"/>
      <c r="R433" s="307"/>
      <c r="S433" s="307"/>
      <c r="T433" s="307"/>
      <c r="U433" s="307"/>
    </row>
    <row r="434" spans="1:21" s="17" customFormat="1" ht="12" customHeight="1">
      <c r="A434" s="239"/>
      <c r="B434" s="94"/>
      <c r="C434" s="95"/>
      <c r="D434" s="93"/>
      <c r="E434" s="97"/>
      <c r="F434" s="216"/>
      <c r="G434" s="306"/>
      <c r="H434" s="307"/>
      <c r="I434" s="307"/>
      <c r="J434" s="307"/>
      <c r="K434" s="307"/>
      <c r="L434" s="307"/>
      <c r="M434" s="307"/>
      <c r="N434" s="307"/>
      <c r="O434" s="307"/>
      <c r="P434" s="307"/>
      <c r="Q434" s="307"/>
      <c r="R434" s="307"/>
      <c r="S434" s="307"/>
      <c r="T434" s="307"/>
      <c r="U434" s="307"/>
    </row>
    <row r="435" spans="1:21" s="17" customFormat="1" ht="12" customHeight="1">
      <c r="A435" s="239"/>
      <c r="B435" s="94"/>
      <c r="C435" s="95"/>
      <c r="D435" s="93"/>
      <c r="E435" s="97"/>
      <c r="F435" s="216"/>
      <c r="G435" s="306"/>
      <c r="H435" s="307"/>
      <c r="I435" s="307"/>
      <c r="J435" s="307"/>
      <c r="K435" s="307"/>
      <c r="L435" s="307"/>
      <c r="M435" s="307"/>
      <c r="N435" s="307"/>
      <c r="O435" s="307"/>
      <c r="P435" s="307"/>
      <c r="Q435" s="307"/>
      <c r="R435" s="307"/>
      <c r="S435" s="307"/>
      <c r="T435" s="307"/>
      <c r="U435" s="307"/>
    </row>
    <row r="436" spans="1:21" s="17" customFormat="1" ht="12" customHeight="1">
      <c r="A436" s="239"/>
      <c r="B436" s="94"/>
      <c r="C436" s="95"/>
      <c r="D436" s="93"/>
      <c r="E436" s="97"/>
      <c r="F436" s="216"/>
      <c r="G436" s="306"/>
      <c r="H436" s="307"/>
      <c r="I436" s="307"/>
      <c r="J436" s="307"/>
      <c r="K436" s="307"/>
      <c r="L436" s="307"/>
      <c r="M436" s="307"/>
      <c r="N436" s="307"/>
      <c r="O436" s="307"/>
      <c r="P436" s="307"/>
      <c r="Q436" s="307"/>
      <c r="R436" s="307"/>
      <c r="S436" s="307"/>
      <c r="T436" s="307"/>
      <c r="U436" s="307"/>
    </row>
    <row r="437" spans="1:21" s="17" customFormat="1" ht="12" customHeight="1">
      <c r="A437" s="239"/>
      <c r="B437" s="94"/>
      <c r="C437" s="95"/>
      <c r="D437" s="93"/>
      <c r="E437" s="97"/>
      <c r="F437" s="216"/>
      <c r="G437" s="306"/>
      <c r="H437" s="307"/>
      <c r="I437" s="307"/>
      <c r="J437" s="307"/>
      <c r="K437" s="307"/>
      <c r="L437" s="307"/>
      <c r="M437" s="307"/>
      <c r="N437" s="307"/>
      <c r="O437" s="307"/>
      <c r="P437" s="307"/>
      <c r="Q437" s="307"/>
      <c r="R437" s="307"/>
      <c r="S437" s="307"/>
      <c r="T437" s="307"/>
      <c r="U437" s="307"/>
    </row>
    <row r="438" spans="1:21" s="17" customFormat="1" ht="12" customHeight="1">
      <c r="A438" s="239"/>
      <c r="B438" s="94"/>
      <c r="C438" s="95"/>
      <c r="D438" s="93"/>
      <c r="E438" s="97"/>
      <c r="F438" s="216"/>
      <c r="G438" s="306"/>
      <c r="H438" s="307"/>
      <c r="I438" s="307"/>
      <c r="J438" s="307"/>
      <c r="K438" s="307"/>
      <c r="L438" s="307"/>
      <c r="M438" s="307"/>
      <c r="N438" s="307"/>
      <c r="O438" s="307"/>
      <c r="P438" s="307"/>
      <c r="Q438" s="307"/>
      <c r="R438" s="307"/>
      <c r="S438" s="307"/>
      <c r="T438" s="307"/>
      <c r="U438" s="307"/>
    </row>
    <row r="439" spans="1:21" s="17" customFormat="1" ht="12" customHeight="1">
      <c r="A439" s="239"/>
      <c r="B439" s="94"/>
      <c r="C439" s="95"/>
      <c r="D439" s="93"/>
      <c r="E439" s="97"/>
      <c r="F439" s="216"/>
      <c r="G439" s="306"/>
      <c r="H439" s="307"/>
      <c r="I439" s="307"/>
      <c r="J439" s="307"/>
      <c r="K439" s="307"/>
      <c r="L439" s="307"/>
      <c r="M439" s="307"/>
      <c r="N439" s="307"/>
      <c r="O439" s="307"/>
      <c r="P439" s="307"/>
      <c r="Q439" s="307"/>
      <c r="R439" s="307"/>
      <c r="S439" s="307"/>
      <c r="T439" s="307"/>
      <c r="U439" s="307"/>
    </row>
    <row r="440" spans="1:21" s="17" customFormat="1" ht="12" customHeight="1">
      <c r="A440" s="239"/>
      <c r="B440" s="94"/>
      <c r="C440" s="95"/>
      <c r="D440" s="93"/>
      <c r="E440" s="97"/>
      <c r="F440" s="216"/>
      <c r="G440" s="306"/>
      <c r="H440" s="307"/>
      <c r="I440" s="307"/>
      <c r="J440" s="307"/>
      <c r="K440" s="307"/>
      <c r="L440" s="307"/>
      <c r="M440" s="307"/>
      <c r="N440" s="307"/>
      <c r="O440" s="307"/>
      <c r="P440" s="307"/>
      <c r="Q440" s="307"/>
      <c r="R440" s="307"/>
      <c r="S440" s="307"/>
      <c r="T440" s="307"/>
      <c r="U440" s="307"/>
    </row>
    <row r="441" spans="1:21" s="17" customFormat="1" ht="12" customHeight="1">
      <c r="A441" s="239"/>
      <c r="B441" s="94"/>
      <c r="C441" s="95"/>
      <c r="D441" s="93"/>
      <c r="E441" s="97"/>
      <c r="F441" s="216"/>
      <c r="G441" s="306"/>
      <c r="H441" s="307"/>
      <c r="I441" s="307"/>
      <c r="J441" s="307"/>
      <c r="K441" s="307"/>
      <c r="L441" s="307"/>
      <c r="M441" s="307"/>
      <c r="N441" s="307"/>
      <c r="O441" s="307"/>
      <c r="P441" s="307"/>
      <c r="Q441" s="307"/>
      <c r="R441" s="307"/>
      <c r="S441" s="307"/>
      <c r="T441" s="307"/>
      <c r="U441" s="307"/>
    </row>
    <row r="442" spans="1:21" s="17" customFormat="1" ht="12" customHeight="1">
      <c r="A442" s="239"/>
      <c r="B442" s="94"/>
      <c r="C442" s="95"/>
      <c r="D442" s="93"/>
      <c r="E442" s="97"/>
      <c r="F442" s="216"/>
      <c r="G442" s="306"/>
      <c r="H442" s="307"/>
      <c r="I442" s="307"/>
      <c r="J442" s="307"/>
      <c r="K442" s="307"/>
      <c r="L442" s="307"/>
      <c r="M442" s="307"/>
      <c r="N442" s="307"/>
      <c r="O442" s="307"/>
      <c r="P442" s="307"/>
      <c r="Q442" s="307"/>
      <c r="R442" s="307"/>
      <c r="S442" s="307"/>
      <c r="T442" s="307"/>
      <c r="U442" s="307"/>
    </row>
    <row r="443" spans="1:21" s="17" customFormat="1" ht="12" customHeight="1">
      <c r="A443" s="239"/>
      <c r="B443" s="94"/>
      <c r="C443" s="95"/>
      <c r="D443" s="93"/>
      <c r="E443" s="97"/>
      <c r="F443" s="216"/>
      <c r="G443" s="306"/>
      <c r="H443" s="307"/>
      <c r="I443" s="307"/>
      <c r="J443" s="307"/>
      <c r="K443" s="307"/>
      <c r="L443" s="307"/>
      <c r="M443" s="307"/>
      <c r="N443" s="307"/>
      <c r="O443" s="307"/>
      <c r="P443" s="307"/>
      <c r="Q443" s="307"/>
      <c r="R443" s="307"/>
      <c r="S443" s="307"/>
      <c r="T443" s="307"/>
      <c r="U443" s="307"/>
    </row>
    <row r="444" spans="1:21" s="17" customFormat="1" ht="12" customHeight="1">
      <c r="A444" s="239"/>
      <c r="B444" s="94"/>
      <c r="C444" s="95"/>
      <c r="D444" s="93"/>
      <c r="E444" s="97"/>
      <c r="F444" s="216"/>
      <c r="G444" s="306"/>
      <c r="H444" s="307"/>
      <c r="I444" s="307"/>
      <c r="J444" s="307"/>
      <c r="K444" s="307"/>
      <c r="L444" s="307"/>
      <c r="M444" s="307"/>
      <c r="N444" s="307"/>
      <c r="O444" s="307"/>
      <c r="P444" s="307"/>
      <c r="Q444" s="307"/>
      <c r="R444" s="307"/>
      <c r="S444" s="307"/>
      <c r="T444" s="307"/>
      <c r="U444" s="307"/>
    </row>
    <row r="445" spans="1:21" s="17" customFormat="1" ht="12" customHeight="1">
      <c r="A445" s="239"/>
      <c r="B445" s="94"/>
      <c r="C445" s="95"/>
      <c r="D445" s="93"/>
      <c r="E445" s="97"/>
      <c r="F445" s="216"/>
      <c r="G445" s="306"/>
      <c r="H445" s="307"/>
      <c r="I445" s="307"/>
      <c r="J445" s="307"/>
      <c r="K445" s="307"/>
      <c r="L445" s="307"/>
      <c r="M445" s="307"/>
      <c r="N445" s="307"/>
      <c r="O445" s="307"/>
      <c r="P445" s="307"/>
      <c r="Q445" s="307"/>
      <c r="R445" s="307"/>
      <c r="S445" s="307"/>
      <c r="T445" s="307"/>
      <c r="U445" s="307"/>
    </row>
    <row r="446" spans="1:21" s="17" customFormat="1" ht="12" customHeight="1">
      <c r="A446" s="239"/>
      <c r="B446" s="94"/>
      <c r="C446" s="95"/>
      <c r="D446" s="93"/>
      <c r="E446" s="97"/>
      <c r="F446" s="216"/>
      <c r="G446" s="306"/>
      <c r="H446" s="307"/>
      <c r="I446" s="307"/>
      <c r="J446" s="307"/>
      <c r="K446" s="307"/>
      <c r="L446" s="307"/>
      <c r="M446" s="307"/>
      <c r="N446" s="307"/>
      <c r="O446" s="307"/>
      <c r="P446" s="307"/>
      <c r="Q446" s="307"/>
      <c r="R446" s="307"/>
      <c r="S446" s="307"/>
      <c r="T446" s="307"/>
      <c r="U446" s="307"/>
    </row>
    <row r="447" spans="1:21" s="17" customFormat="1" ht="12" customHeight="1">
      <c r="A447" s="239"/>
      <c r="B447" s="94"/>
      <c r="C447" s="95"/>
      <c r="D447" s="93"/>
      <c r="E447" s="97"/>
      <c r="F447" s="216"/>
      <c r="G447" s="306"/>
      <c r="H447" s="307"/>
      <c r="I447" s="307"/>
      <c r="J447" s="307"/>
      <c r="K447" s="307"/>
      <c r="L447" s="307"/>
      <c r="M447" s="307"/>
      <c r="N447" s="307"/>
      <c r="O447" s="307"/>
      <c r="P447" s="307"/>
      <c r="Q447" s="307"/>
      <c r="R447" s="307"/>
      <c r="S447" s="307"/>
      <c r="T447" s="307"/>
      <c r="U447" s="307"/>
    </row>
    <row r="448" spans="1:21" s="17" customFormat="1" ht="12" customHeight="1">
      <c r="A448" s="239"/>
      <c r="B448" s="94"/>
      <c r="C448" s="95"/>
      <c r="D448" s="93"/>
      <c r="E448" s="97"/>
      <c r="F448" s="216"/>
      <c r="G448" s="306"/>
      <c r="H448" s="307"/>
      <c r="I448" s="307"/>
      <c r="J448" s="307"/>
      <c r="K448" s="307"/>
      <c r="L448" s="307"/>
      <c r="M448" s="307"/>
      <c r="N448" s="307"/>
      <c r="O448" s="307"/>
      <c r="P448" s="307"/>
      <c r="Q448" s="307"/>
      <c r="R448" s="307"/>
      <c r="S448" s="307"/>
      <c r="T448" s="307"/>
      <c r="U448" s="307"/>
    </row>
    <row r="449" spans="1:21" s="17" customFormat="1" ht="12" customHeight="1">
      <c r="A449" s="239"/>
      <c r="B449" s="94"/>
      <c r="C449" s="95"/>
      <c r="D449" s="93"/>
      <c r="E449" s="97"/>
      <c r="F449" s="216"/>
      <c r="G449" s="306"/>
      <c r="H449" s="307"/>
      <c r="I449" s="307"/>
      <c r="J449" s="307"/>
      <c r="K449" s="307"/>
      <c r="L449" s="307"/>
      <c r="M449" s="307"/>
      <c r="N449" s="307"/>
      <c r="O449" s="307"/>
      <c r="P449" s="307"/>
      <c r="Q449" s="307"/>
      <c r="R449" s="307"/>
      <c r="S449" s="307"/>
      <c r="T449" s="307"/>
      <c r="U449" s="307"/>
    </row>
    <row r="450" spans="1:21" s="17" customFormat="1" ht="12" customHeight="1">
      <c r="A450" s="239"/>
      <c r="B450" s="94"/>
      <c r="C450" s="95"/>
      <c r="D450" s="93"/>
      <c r="E450" s="97"/>
      <c r="F450" s="216"/>
      <c r="G450" s="306"/>
      <c r="H450" s="307"/>
      <c r="I450" s="307"/>
      <c r="J450" s="307"/>
      <c r="K450" s="307"/>
      <c r="L450" s="307"/>
      <c r="M450" s="307"/>
      <c r="N450" s="307"/>
      <c r="O450" s="307"/>
      <c r="P450" s="307"/>
      <c r="Q450" s="307"/>
      <c r="R450" s="307"/>
      <c r="S450" s="307"/>
      <c r="T450" s="307"/>
      <c r="U450" s="307"/>
    </row>
    <row r="451" spans="1:21" s="17" customFormat="1" ht="12" customHeight="1">
      <c r="A451" s="239"/>
      <c r="B451" s="94"/>
      <c r="C451" s="95"/>
      <c r="D451" s="93"/>
      <c r="E451" s="97"/>
      <c r="F451" s="216"/>
      <c r="G451" s="306"/>
      <c r="H451" s="307"/>
      <c r="I451" s="307"/>
      <c r="J451" s="307"/>
      <c r="K451" s="307"/>
      <c r="L451" s="307"/>
      <c r="M451" s="307"/>
      <c r="N451" s="307"/>
      <c r="O451" s="307"/>
      <c r="P451" s="307"/>
      <c r="Q451" s="307"/>
      <c r="R451" s="307"/>
      <c r="S451" s="307"/>
      <c r="T451" s="307"/>
      <c r="U451" s="307"/>
    </row>
    <row r="452" spans="1:21" s="17" customFormat="1" ht="12" customHeight="1">
      <c r="A452" s="239"/>
      <c r="B452" s="94"/>
      <c r="C452" s="95"/>
      <c r="D452" s="93"/>
      <c r="E452" s="97"/>
      <c r="F452" s="216"/>
      <c r="G452" s="306"/>
      <c r="H452" s="307"/>
      <c r="I452" s="307"/>
      <c r="J452" s="307"/>
      <c r="K452" s="307"/>
      <c r="L452" s="307"/>
      <c r="M452" s="307"/>
      <c r="N452" s="307"/>
      <c r="O452" s="307"/>
      <c r="P452" s="307"/>
      <c r="Q452" s="307"/>
      <c r="R452" s="307"/>
      <c r="S452" s="307"/>
      <c r="T452" s="307"/>
      <c r="U452" s="307"/>
    </row>
    <row r="453" spans="1:21" s="17" customFormat="1" ht="12" customHeight="1">
      <c r="A453" s="239"/>
      <c r="B453" s="94"/>
      <c r="C453" s="95"/>
      <c r="D453" s="93"/>
      <c r="E453" s="97"/>
      <c r="F453" s="216"/>
      <c r="G453" s="306"/>
      <c r="H453" s="307"/>
      <c r="I453" s="307"/>
      <c r="J453" s="307"/>
      <c r="K453" s="307"/>
      <c r="L453" s="307"/>
      <c r="M453" s="307"/>
      <c r="N453" s="307"/>
      <c r="O453" s="307"/>
      <c r="P453" s="307"/>
      <c r="Q453" s="307"/>
      <c r="R453" s="307"/>
      <c r="S453" s="307"/>
      <c r="T453" s="307"/>
      <c r="U453" s="307"/>
    </row>
    <row r="454" spans="1:21" s="17" customFormat="1" ht="12" customHeight="1">
      <c r="A454" s="239"/>
      <c r="B454" s="94"/>
      <c r="C454" s="95"/>
      <c r="D454" s="93"/>
      <c r="E454" s="97"/>
      <c r="F454" s="216"/>
      <c r="G454" s="306"/>
      <c r="H454" s="307"/>
      <c r="I454" s="307"/>
      <c r="J454" s="307"/>
      <c r="K454" s="307"/>
      <c r="L454" s="307"/>
      <c r="M454" s="307"/>
      <c r="N454" s="307"/>
      <c r="O454" s="307"/>
      <c r="P454" s="307"/>
      <c r="Q454" s="307"/>
      <c r="R454" s="307"/>
      <c r="S454" s="307"/>
      <c r="T454" s="307"/>
      <c r="U454" s="307"/>
    </row>
    <row r="455" spans="1:21" s="17" customFormat="1" ht="12" customHeight="1">
      <c r="A455" s="239"/>
      <c r="B455" s="94"/>
      <c r="C455" s="95"/>
      <c r="D455" s="93"/>
      <c r="E455" s="97"/>
      <c r="F455" s="216"/>
      <c r="G455" s="306"/>
      <c r="H455" s="307"/>
      <c r="I455" s="307"/>
      <c r="J455" s="307"/>
      <c r="K455" s="307"/>
      <c r="L455" s="307"/>
      <c r="M455" s="307"/>
      <c r="N455" s="307"/>
      <c r="O455" s="307"/>
      <c r="P455" s="307"/>
      <c r="Q455" s="307"/>
      <c r="R455" s="307"/>
      <c r="S455" s="307"/>
      <c r="T455" s="307"/>
      <c r="U455" s="307"/>
    </row>
    <row r="456" spans="1:21" s="17" customFormat="1" ht="12" customHeight="1">
      <c r="A456" s="239"/>
      <c r="B456" s="94"/>
      <c r="C456" s="95"/>
      <c r="D456" s="93"/>
      <c r="E456" s="97"/>
      <c r="F456" s="216"/>
      <c r="G456" s="306"/>
      <c r="H456" s="307"/>
      <c r="I456" s="307"/>
      <c r="J456" s="307"/>
      <c r="K456" s="307"/>
      <c r="L456" s="307"/>
      <c r="M456" s="307"/>
      <c r="N456" s="307"/>
      <c r="O456" s="307"/>
      <c r="P456" s="307"/>
      <c r="Q456" s="307"/>
      <c r="R456" s="307"/>
      <c r="S456" s="307"/>
      <c r="T456" s="307"/>
      <c r="U456" s="307"/>
    </row>
    <row r="457" spans="1:21" s="17" customFormat="1" ht="12" customHeight="1">
      <c r="A457" s="239"/>
      <c r="B457" s="94"/>
      <c r="C457" s="95"/>
      <c r="D457" s="93"/>
      <c r="E457" s="97"/>
      <c r="F457" s="216"/>
      <c r="G457" s="306"/>
      <c r="H457" s="307"/>
      <c r="I457" s="307"/>
      <c r="J457" s="307"/>
      <c r="K457" s="307"/>
      <c r="L457" s="307"/>
      <c r="M457" s="307"/>
      <c r="N457" s="307"/>
      <c r="O457" s="307"/>
      <c r="P457" s="307"/>
      <c r="Q457" s="307"/>
      <c r="R457" s="307"/>
      <c r="S457" s="307"/>
      <c r="T457" s="307"/>
      <c r="U457" s="307"/>
    </row>
    <row r="458" spans="1:21" s="17" customFormat="1" ht="12" customHeight="1">
      <c r="A458" s="239"/>
      <c r="B458" s="94"/>
      <c r="C458" s="95"/>
      <c r="D458" s="93"/>
      <c r="E458" s="97"/>
      <c r="F458" s="216"/>
      <c r="G458" s="306"/>
      <c r="H458" s="307"/>
      <c r="I458" s="307"/>
      <c r="J458" s="307"/>
      <c r="K458" s="307"/>
      <c r="L458" s="307"/>
      <c r="M458" s="307"/>
      <c r="N458" s="307"/>
      <c r="O458" s="307"/>
      <c r="P458" s="307"/>
      <c r="Q458" s="307"/>
      <c r="R458" s="307"/>
      <c r="S458" s="307"/>
      <c r="T458" s="307"/>
      <c r="U458" s="307"/>
    </row>
    <row r="459" spans="1:21" s="17" customFormat="1" ht="12" customHeight="1">
      <c r="A459" s="239"/>
      <c r="B459" s="94"/>
      <c r="C459" s="95"/>
      <c r="D459" s="93"/>
      <c r="E459" s="97"/>
      <c r="F459" s="216"/>
      <c r="G459" s="306"/>
      <c r="H459" s="307"/>
      <c r="I459" s="307"/>
      <c r="J459" s="307"/>
      <c r="K459" s="307"/>
      <c r="L459" s="307"/>
      <c r="M459" s="307"/>
      <c r="N459" s="307"/>
      <c r="O459" s="307"/>
      <c r="P459" s="307"/>
      <c r="Q459" s="307"/>
      <c r="R459" s="307"/>
      <c r="S459" s="307"/>
      <c r="T459" s="307"/>
      <c r="U459" s="307"/>
    </row>
    <row r="460" spans="1:21" s="17" customFormat="1" ht="12" customHeight="1">
      <c r="A460" s="239"/>
      <c r="B460" s="94"/>
      <c r="C460" s="95"/>
      <c r="D460" s="93"/>
      <c r="E460" s="97"/>
      <c r="F460" s="216"/>
      <c r="G460" s="306"/>
      <c r="H460" s="307"/>
      <c r="I460" s="307"/>
      <c r="J460" s="307"/>
      <c r="K460" s="307"/>
      <c r="L460" s="307"/>
      <c r="M460" s="307"/>
      <c r="N460" s="307"/>
      <c r="O460" s="307"/>
      <c r="P460" s="307"/>
      <c r="Q460" s="307"/>
      <c r="R460" s="307"/>
      <c r="S460" s="307"/>
      <c r="T460" s="307"/>
      <c r="U460" s="307"/>
    </row>
    <row r="461" spans="1:21" s="17" customFormat="1" ht="12" customHeight="1">
      <c r="A461" s="239"/>
      <c r="B461" s="94"/>
      <c r="C461" s="95"/>
      <c r="D461" s="93"/>
      <c r="E461" s="97"/>
      <c r="F461" s="216"/>
      <c r="G461" s="306"/>
      <c r="H461" s="307"/>
      <c r="I461" s="307"/>
      <c r="J461" s="307"/>
      <c r="K461" s="307"/>
      <c r="L461" s="307"/>
      <c r="M461" s="307"/>
      <c r="N461" s="307"/>
      <c r="O461" s="307"/>
      <c r="P461" s="307"/>
      <c r="Q461" s="307"/>
      <c r="R461" s="307"/>
      <c r="S461" s="307"/>
      <c r="T461" s="307"/>
      <c r="U461" s="307"/>
    </row>
    <row r="462" spans="1:21" s="17" customFormat="1" ht="12" customHeight="1">
      <c r="A462" s="239"/>
      <c r="B462" s="94"/>
      <c r="C462" s="95"/>
      <c r="D462" s="93"/>
      <c r="E462" s="97"/>
      <c r="F462" s="216"/>
      <c r="G462" s="306"/>
      <c r="H462" s="307"/>
      <c r="I462" s="307"/>
      <c r="J462" s="307"/>
      <c r="K462" s="307"/>
      <c r="L462" s="307"/>
      <c r="M462" s="307"/>
      <c r="N462" s="307"/>
      <c r="O462" s="307"/>
      <c r="P462" s="307"/>
      <c r="Q462" s="307"/>
      <c r="R462" s="307"/>
      <c r="S462" s="307"/>
      <c r="T462" s="307"/>
      <c r="U462" s="307"/>
    </row>
    <row r="463" spans="1:21" s="17" customFormat="1" ht="12" customHeight="1">
      <c r="A463" s="239"/>
      <c r="B463" s="94"/>
      <c r="C463" s="95"/>
      <c r="D463" s="93"/>
      <c r="E463" s="97"/>
      <c r="F463" s="216"/>
      <c r="G463" s="306"/>
      <c r="H463" s="307"/>
      <c r="I463" s="307"/>
      <c r="J463" s="307"/>
      <c r="K463" s="307"/>
      <c r="L463" s="307"/>
      <c r="M463" s="307"/>
      <c r="N463" s="307"/>
      <c r="O463" s="307"/>
      <c r="P463" s="307"/>
      <c r="Q463" s="307"/>
      <c r="R463" s="307"/>
      <c r="S463" s="307"/>
      <c r="T463" s="307"/>
      <c r="U463" s="307"/>
    </row>
    <row r="464" spans="1:21" s="17" customFormat="1" ht="12" customHeight="1">
      <c r="A464" s="239"/>
      <c r="B464" s="94"/>
      <c r="C464" s="95"/>
      <c r="D464" s="93"/>
      <c r="E464" s="97"/>
      <c r="F464" s="216"/>
      <c r="G464" s="306"/>
      <c r="H464" s="307"/>
      <c r="I464" s="307"/>
      <c r="J464" s="307"/>
      <c r="K464" s="307"/>
      <c r="L464" s="307"/>
      <c r="M464" s="307"/>
      <c r="N464" s="307"/>
      <c r="O464" s="307"/>
      <c r="P464" s="307"/>
      <c r="Q464" s="307"/>
      <c r="R464" s="307"/>
      <c r="S464" s="307"/>
      <c r="T464" s="307"/>
      <c r="U464" s="307"/>
    </row>
    <row r="465" spans="1:21" s="17" customFormat="1" ht="12" customHeight="1">
      <c r="A465" s="239"/>
      <c r="B465" s="94"/>
      <c r="C465" s="95"/>
      <c r="D465" s="93"/>
      <c r="E465" s="97"/>
      <c r="F465" s="216"/>
      <c r="G465" s="306"/>
      <c r="H465" s="307"/>
      <c r="I465" s="307"/>
      <c r="J465" s="307"/>
      <c r="K465" s="307"/>
      <c r="L465" s="307"/>
      <c r="M465" s="307"/>
      <c r="N465" s="307"/>
      <c r="O465" s="307"/>
      <c r="P465" s="307"/>
      <c r="Q465" s="307"/>
      <c r="R465" s="307"/>
      <c r="S465" s="307"/>
      <c r="T465" s="307"/>
      <c r="U465" s="307"/>
    </row>
    <row r="466" spans="1:21" s="17" customFormat="1" ht="12" customHeight="1">
      <c r="A466" s="239"/>
      <c r="B466" s="94"/>
      <c r="C466" s="95"/>
      <c r="D466" s="93"/>
      <c r="E466" s="97"/>
      <c r="F466" s="216"/>
      <c r="G466" s="306"/>
      <c r="H466" s="307"/>
      <c r="I466" s="307"/>
      <c r="J466" s="307"/>
      <c r="K466" s="307"/>
      <c r="L466" s="307"/>
      <c r="M466" s="307"/>
      <c r="N466" s="307"/>
      <c r="O466" s="307"/>
      <c r="P466" s="307"/>
      <c r="Q466" s="307"/>
      <c r="R466" s="307"/>
      <c r="S466" s="307"/>
      <c r="T466" s="307"/>
      <c r="U466" s="307"/>
    </row>
    <row r="467" spans="1:21" s="17" customFormat="1" ht="12" customHeight="1">
      <c r="A467" s="239"/>
      <c r="B467" s="94"/>
      <c r="C467" s="95"/>
      <c r="D467" s="93"/>
      <c r="E467" s="97"/>
      <c r="F467" s="216"/>
      <c r="G467" s="306"/>
      <c r="H467" s="307"/>
      <c r="I467" s="307"/>
      <c r="J467" s="307"/>
      <c r="K467" s="307"/>
      <c r="L467" s="307"/>
      <c r="M467" s="307"/>
      <c r="N467" s="307"/>
      <c r="O467" s="307"/>
      <c r="P467" s="307"/>
      <c r="Q467" s="307"/>
      <c r="R467" s="307"/>
      <c r="S467" s="307"/>
      <c r="T467" s="307"/>
      <c r="U467" s="307"/>
    </row>
    <row r="468" spans="1:21" s="17" customFormat="1" ht="12" customHeight="1">
      <c r="A468" s="239"/>
      <c r="B468" s="94"/>
      <c r="C468" s="95"/>
      <c r="D468" s="93"/>
      <c r="E468" s="97"/>
      <c r="F468" s="216"/>
      <c r="G468" s="306"/>
      <c r="H468" s="307"/>
      <c r="I468" s="307"/>
      <c r="J468" s="307"/>
      <c r="K468" s="307"/>
      <c r="L468" s="307"/>
      <c r="M468" s="307"/>
      <c r="N468" s="307"/>
      <c r="O468" s="307"/>
      <c r="P468" s="307"/>
      <c r="Q468" s="307"/>
      <c r="R468" s="307"/>
      <c r="S468" s="307"/>
      <c r="T468" s="307"/>
      <c r="U468" s="307"/>
    </row>
    <row r="469" spans="1:21" s="17" customFormat="1" ht="12" customHeight="1">
      <c r="A469" s="239"/>
      <c r="B469" s="94"/>
      <c r="C469" s="95"/>
      <c r="D469" s="93"/>
      <c r="E469" s="97"/>
      <c r="F469" s="216"/>
      <c r="G469" s="306"/>
      <c r="H469" s="307"/>
      <c r="I469" s="307"/>
      <c r="J469" s="307"/>
      <c r="K469" s="307"/>
      <c r="L469" s="307"/>
      <c r="M469" s="307"/>
      <c r="N469" s="307"/>
      <c r="O469" s="307"/>
      <c r="P469" s="307"/>
      <c r="Q469" s="307"/>
      <c r="R469" s="307"/>
      <c r="S469" s="307"/>
      <c r="T469" s="307"/>
      <c r="U469" s="307"/>
    </row>
    <row r="470" spans="1:21" s="17" customFormat="1" ht="12" customHeight="1">
      <c r="A470" s="239"/>
      <c r="B470" s="94"/>
      <c r="C470" s="95"/>
      <c r="D470" s="93"/>
      <c r="E470" s="97"/>
      <c r="F470" s="216"/>
      <c r="G470" s="306"/>
      <c r="H470" s="307"/>
      <c r="I470" s="307"/>
      <c r="J470" s="307"/>
      <c r="K470" s="307"/>
      <c r="L470" s="307"/>
      <c r="M470" s="307"/>
      <c r="N470" s="307"/>
      <c r="O470" s="307"/>
      <c r="P470" s="307"/>
      <c r="Q470" s="307"/>
      <c r="R470" s="307"/>
      <c r="S470" s="307"/>
      <c r="T470" s="307"/>
      <c r="U470" s="307"/>
    </row>
    <row r="471" spans="1:21" s="17" customFormat="1" ht="12" customHeight="1">
      <c r="A471" s="239"/>
      <c r="B471" s="94"/>
      <c r="C471" s="95"/>
      <c r="D471" s="93"/>
      <c r="E471" s="97"/>
      <c r="F471" s="216"/>
      <c r="G471" s="306"/>
      <c r="H471" s="307"/>
      <c r="I471" s="307"/>
      <c r="J471" s="307"/>
      <c r="K471" s="307"/>
      <c r="L471" s="307"/>
      <c r="M471" s="307"/>
      <c r="N471" s="307"/>
      <c r="O471" s="307"/>
      <c r="P471" s="307"/>
      <c r="Q471" s="307"/>
      <c r="R471" s="307"/>
      <c r="S471" s="307"/>
      <c r="T471" s="307"/>
      <c r="U471" s="307"/>
    </row>
    <row r="472" spans="1:21" s="17" customFormat="1" ht="12" customHeight="1">
      <c r="A472" s="239"/>
      <c r="B472" s="94"/>
      <c r="C472" s="95"/>
      <c r="D472" s="93"/>
      <c r="E472" s="97"/>
      <c r="F472" s="216"/>
      <c r="G472" s="306"/>
      <c r="H472" s="307"/>
      <c r="I472" s="307"/>
      <c r="J472" s="307"/>
      <c r="K472" s="307"/>
      <c r="L472" s="307"/>
      <c r="M472" s="307"/>
      <c r="N472" s="307"/>
      <c r="O472" s="307"/>
      <c r="P472" s="307"/>
      <c r="Q472" s="307"/>
      <c r="R472" s="307"/>
      <c r="S472" s="307"/>
      <c r="T472" s="307"/>
      <c r="U472" s="307"/>
    </row>
    <row r="473" spans="1:21" s="17" customFormat="1" ht="12" customHeight="1">
      <c r="A473" s="239"/>
      <c r="B473" s="94"/>
      <c r="C473" s="95"/>
      <c r="D473" s="93"/>
      <c r="E473" s="97"/>
      <c r="F473" s="216"/>
      <c r="G473" s="306"/>
      <c r="H473" s="307"/>
      <c r="I473" s="307"/>
      <c r="J473" s="307"/>
      <c r="K473" s="307"/>
      <c r="L473" s="307"/>
      <c r="M473" s="307"/>
      <c r="N473" s="307"/>
      <c r="O473" s="307"/>
      <c r="P473" s="307"/>
      <c r="Q473" s="307"/>
      <c r="R473" s="307"/>
      <c r="S473" s="307"/>
      <c r="T473" s="307"/>
      <c r="U473" s="307"/>
    </row>
    <row r="474" spans="1:21" s="17" customFormat="1" ht="12" customHeight="1">
      <c r="A474" s="239"/>
      <c r="B474" s="94"/>
      <c r="C474" s="95"/>
      <c r="D474" s="93"/>
      <c r="E474" s="97"/>
      <c r="F474" s="216"/>
      <c r="G474" s="306"/>
      <c r="H474" s="307"/>
      <c r="I474" s="307"/>
      <c r="J474" s="307"/>
      <c r="K474" s="307"/>
      <c r="L474" s="307"/>
      <c r="M474" s="307"/>
      <c r="N474" s="307"/>
      <c r="O474" s="307"/>
      <c r="P474" s="307"/>
      <c r="Q474" s="307"/>
      <c r="R474" s="307"/>
      <c r="S474" s="307"/>
      <c r="T474" s="307"/>
      <c r="U474" s="307"/>
    </row>
    <row r="475" spans="1:21" s="17" customFormat="1" ht="12" customHeight="1">
      <c r="A475" s="239"/>
      <c r="B475" s="94"/>
      <c r="C475" s="95"/>
      <c r="D475" s="93"/>
      <c r="E475" s="97"/>
      <c r="F475" s="216"/>
      <c r="G475" s="306"/>
      <c r="H475" s="307"/>
      <c r="I475" s="307"/>
      <c r="J475" s="307"/>
      <c r="K475" s="307"/>
      <c r="L475" s="307"/>
      <c r="M475" s="307"/>
      <c r="N475" s="307"/>
      <c r="O475" s="307"/>
      <c r="P475" s="307"/>
      <c r="Q475" s="307"/>
      <c r="R475" s="307"/>
      <c r="S475" s="307"/>
      <c r="T475" s="307"/>
      <c r="U475" s="307"/>
    </row>
    <row r="476" spans="1:21" s="17" customFormat="1" ht="12" customHeight="1">
      <c r="A476" s="239"/>
      <c r="B476" s="94"/>
      <c r="C476" s="95"/>
      <c r="D476" s="93"/>
      <c r="E476" s="97"/>
      <c r="F476" s="216"/>
      <c r="G476" s="306"/>
      <c r="H476" s="307"/>
      <c r="I476" s="307"/>
      <c r="J476" s="307"/>
      <c r="K476" s="307"/>
      <c r="L476" s="307"/>
      <c r="M476" s="307"/>
      <c r="N476" s="307"/>
      <c r="O476" s="307"/>
      <c r="P476" s="307"/>
      <c r="Q476" s="307"/>
      <c r="R476" s="307"/>
      <c r="S476" s="307"/>
      <c r="T476" s="307"/>
      <c r="U476" s="307"/>
    </row>
    <row r="477" spans="1:21" s="17" customFormat="1" ht="12" customHeight="1">
      <c r="A477" s="239"/>
      <c r="B477" s="94"/>
      <c r="C477" s="95"/>
      <c r="D477" s="93"/>
      <c r="E477" s="97"/>
      <c r="F477" s="216"/>
      <c r="G477" s="306"/>
      <c r="H477" s="307"/>
      <c r="I477" s="307"/>
      <c r="J477" s="307"/>
      <c r="K477" s="307"/>
      <c r="L477" s="307"/>
      <c r="M477" s="307"/>
      <c r="N477" s="307"/>
      <c r="O477" s="307"/>
      <c r="P477" s="307"/>
      <c r="Q477" s="307"/>
      <c r="R477" s="307"/>
      <c r="S477" s="307"/>
      <c r="T477" s="307"/>
      <c r="U477" s="307"/>
    </row>
    <row r="478" spans="1:21" s="17" customFormat="1" ht="12" customHeight="1">
      <c r="A478" s="239"/>
      <c r="B478" s="94"/>
      <c r="C478" s="95"/>
      <c r="D478" s="93"/>
      <c r="E478" s="97"/>
      <c r="F478" s="216"/>
      <c r="G478" s="306"/>
      <c r="H478" s="307"/>
      <c r="I478" s="307"/>
      <c r="J478" s="307"/>
      <c r="K478" s="307"/>
      <c r="L478" s="307"/>
      <c r="M478" s="307"/>
      <c r="N478" s="307"/>
      <c r="O478" s="307"/>
      <c r="P478" s="307"/>
      <c r="Q478" s="307"/>
      <c r="R478" s="307"/>
      <c r="S478" s="307"/>
      <c r="T478" s="307"/>
      <c r="U478" s="307"/>
    </row>
    <row r="479" spans="1:21" s="17" customFormat="1" ht="12" customHeight="1" thickBot="1">
      <c r="A479" s="239"/>
      <c r="B479" s="94"/>
      <c r="C479" s="95"/>
      <c r="D479" s="93"/>
      <c r="E479" s="97"/>
      <c r="F479" s="216"/>
      <c r="G479" s="306"/>
      <c r="H479" s="307"/>
      <c r="I479" s="307"/>
      <c r="J479" s="307"/>
      <c r="K479" s="307"/>
      <c r="L479" s="307"/>
      <c r="M479" s="307"/>
      <c r="N479" s="307"/>
      <c r="O479" s="307"/>
      <c r="P479" s="307"/>
      <c r="Q479" s="307"/>
      <c r="R479" s="307"/>
      <c r="S479" s="307"/>
      <c r="T479" s="307"/>
      <c r="U479" s="307"/>
    </row>
    <row r="480" spans="1:21" s="17" customFormat="1" ht="12" customHeight="1" thickBot="1">
      <c r="A480" s="150" t="s">
        <v>187</v>
      </c>
      <c r="B480" s="151"/>
      <c r="C480" s="152"/>
      <c r="D480" s="153"/>
      <c r="E480" s="203"/>
      <c r="F480" s="327"/>
      <c r="G480" s="306"/>
      <c r="H480" s="328"/>
      <c r="I480" s="307"/>
      <c r="J480" s="307"/>
      <c r="K480" s="307"/>
      <c r="L480" s="307"/>
      <c r="M480" s="307"/>
      <c r="N480" s="307"/>
      <c r="O480" s="307"/>
      <c r="P480" s="307"/>
      <c r="Q480" s="307"/>
      <c r="R480" s="307"/>
      <c r="S480" s="307"/>
      <c r="T480" s="307"/>
      <c r="U480" s="307"/>
    </row>
    <row r="481" spans="1:21" s="17" customFormat="1" ht="12" customHeight="1">
      <c r="A481" s="13"/>
      <c r="B481" s="301" t="s">
        <v>285</v>
      </c>
      <c r="C481" s="98"/>
      <c r="D481" s="99"/>
      <c r="E481" s="171"/>
      <c r="F481" s="193"/>
      <c r="G481" s="306"/>
      <c r="H481" s="307"/>
      <c r="I481" s="307"/>
      <c r="J481" s="307"/>
      <c r="K481" s="307"/>
      <c r="L481" s="307"/>
      <c r="M481" s="307"/>
      <c r="N481" s="307"/>
      <c r="O481" s="307"/>
      <c r="P481" s="307"/>
      <c r="Q481" s="307"/>
      <c r="R481" s="307"/>
      <c r="S481" s="307"/>
      <c r="T481" s="307"/>
      <c r="U481" s="307"/>
    </row>
    <row r="482" spans="1:21" s="17" customFormat="1" ht="12" customHeight="1" thickBot="1">
      <c r="A482" s="10"/>
      <c r="B482" s="300"/>
      <c r="C482" s="74"/>
      <c r="D482" s="100"/>
      <c r="E482" s="165"/>
      <c r="F482" s="192"/>
      <c r="G482" s="306"/>
      <c r="H482" s="307"/>
      <c r="I482" s="307"/>
      <c r="J482" s="307"/>
      <c r="K482" s="307"/>
      <c r="L482" s="307"/>
      <c r="M482" s="307"/>
      <c r="N482" s="307"/>
      <c r="O482" s="307"/>
      <c r="P482" s="307"/>
      <c r="Q482" s="307"/>
      <c r="R482" s="307"/>
      <c r="S482" s="307"/>
      <c r="T482" s="307"/>
      <c r="U482" s="307"/>
    </row>
    <row r="483" spans="1:6" ht="12.75">
      <c r="A483" s="240"/>
      <c r="B483" s="241" t="s">
        <v>109</v>
      </c>
      <c r="C483" s="242"/>
      <c r="D483" s="243"/>
      <c r="E483" s="223"/>
      <c r="F483" s="224"/>
    </row>
    <row r="484" spans="1:21" s="17" customFormat="1" ht="12.75">
      <c r="A484" s="244" t="s">
        <v>110</v>
      </c>
      <c r="B484" s="101" t="s">
        <v>108</v>
      </c>
      <c r="C484" s="71"/>
      <c r="D484" s="102"/>
      <c r="E484" s="160"/>
      <c r="F484" s="219"/>
      <c r="G484" s="306"/>
      <c r="H484" s="307"/>
      <c r="I484" s="307"/>
      <c r="J484" s="307"/>
      <c r="K484" s="307"/>
      <c r="L484" s="307"/>
      <c r="M484" s="307"/>
      <c r="N484" s="307"/>
      <c r="O484" s="307"/>
      <c r="P484" s="307"/>
      <c r="Q484" s="307"/>
      <c r="R484" s="307"/>
      <c r="S484" s="307"/>
      <c r="T484" s="307"/>
      <c r="U484" s="307"/>
    </row>
    <row r="485" spans="1:21" s="17" customFormat="1" ht="12.75">
      <c r="A485" s="245"/>
      <c r="B485" s="104"/>
      <c r="C485" s="105"/>
      <c r="D485" s="32"/>
      <c r="E485" s="167"/>
      <c r="F485" s="246"/>
      <c r="G485" s="306"/>
      <c r="H485" s="307"/>
      <c r="I485" s="307"/>
      <c r="J485" s="307"/>
      <c r="K485" s="307"/>
      <c r="L485" s="307"/>
      <c r="M485" s="307"/>
      <c r="N485" s="307"/>
      <c r="O485" s="307"/>
      <c r="P485" s="307"/>
      <c r="Q485" s="307"/>
      <c r="R485" s="307"/>
      <c r="S485" s="307"/>
      <c r="T485" s="307"/>
      <c r="U485" s="307"/>
    </row>
    <row r="486" spans="1:21" s="17" customFormat="1" ht="12.75">
      <c r="A486" s="236" t="s">
        <v>33</v>
      </c>
      <c r="B486" s="84" t="s">
        <v>34</v>
      </c>
      <c r="C486" s="85" t="s">
        <v>35</v>
      </c>
      <c r="D486" s="35" t="s">
        <v>139</v>
      </c>
      <c r="E486" s="196" t="s">
        <v>36</v>
      </c>
      <c r="F486" s="220" t="s">
        <v>40</v>
      </c>
      <c r="G486" s="306"/>
      <c r="H486" s="307"/>
      <c r="I486" s="307"/>
      <c r="J486" s="307"/>
      <c r="K486" s="307"/>
      <c r="L486" s="307"/>
      <c r="M486" s="307"/>
      <c r="N486" s="307"/>
      <c r="O486" s="307"/>
      <c r="P486" s="307"/>
      <c r="Q486" s="307"/>
      <c r="R486" s="307"/>
      <c r="S486" s="307"/>
      <c r="T486" s="307"/>
      <c r="U486" s="307"/>
    </row>
    <row r="487" spans="1:6" ht="12.75">
      <c r="A487" s="247"/>
      <c r="B487" s="106"/>
      <c r="C487" s="61"/>
      <c r="D487" s="77"/>
      <c r="E487" s="349" t="s">
        <v>250</v>
      </c>
      <c r="F487" s="350"/>
    </row>
    <row r="488" spans="1:6" ht="12.75">
      <c r="A488" s="233" t="s">
        <v>46</v>
      </c>
      <c r="B488" s="22" t="s">
        <v>47</v>
      </c>
      <c r="C488" s="61"/>
      <c r="D488" s="78"/>
      <c r="E488" s="205"/>
      <c r="F488" s="227"/>
    </row>
    <row r="489" spans="1:6" ht="25.5">
      <c r="A489" s="233"/>
      <c r="B489" s="299" t="s">
        <v>48</v>
      </c>
      <c r="C489" s="61"/>
      <c r="D489" s="78"/>
      <c r="E489" s="205"/>
      <c r="F489" s="227"/>
    </row>
    <row r="490" spans="1:6" ht="12.75">
      <c r="A490" s="233"/>
      <c r="B490" s="22" t="s">
        <v>49</v>
      </c>
      <c r="C490" s="61"/>
      <c r="D490" s="78"/>
      <c r="E490" s="205"/>
      <c r="F490" s="227"/>
    </row>
    <row r="491" spans="1:6" ht="12.75">
      <c r="A491" s="233"/>
      <c r="B491" s="22"/>
      <c r="C491" s="61"/>
      <c r="D491" s="78"/>
      <c r="E491" s="205"/>
      <c r="F491" s="227"/>
    </row>
    <row r="492" spans="1:6" ht="12.75">
      <c r="A492" s="233"/>
      <c r="B492" s="22" t="s">
        <v>50</v>
      </c>
      <c r="C492" s="7" t="s">
        <v>39</v>
      </c>
      <c r="D492" s="78">
        <v>80</v>
      </c>
      <c r="E492" s="332"/>
      <c r="F492" s="335"/>
    </row>
    <row r="493" spans="1:6" ht="12.75">
      <c r="A493" s="233"/>
      <c r="B493" s="25"/>
      <c r="C493" s="7"/>
      <c r="D493" s="78"/>
      <c r="E493" s="332"/>
      <c r="F493" s="335"/>
    </row>
    <row r="494" spans="1:6" ht="12.75">
      <c r="A494" s="233" t="s">
        <v>51</v>
      </c>
      <c r="B494" s="22" t="s">
        <v>52</v>
      </c>
      <c r="C494" s="7" t="s">
        <v>39</v>
      </c>
      <c r="D494" s="78">
        <v>30</v>
      </c>
      <c r="E494" s="332"/>
      <c r="F494" s="335"/>
    </row>
    <row r="495" spans="1:6" ht="12.75">
      <c r="A495" s="233"/>
      <c r="B495" s="22"/>
      <c r="C495" s="61"/>
      <c r="D495" s="78"/>
      <c r="E495" s="205"/>
      <c r="F495" s="227"/>
    </row>
    <row r="496" spans="1:21" s="22" customFormat="1" ht="12.75">
      <c r="A496" s="233"/>
      <c r="C496" s="61"/>
      <c r="D496" s="78"/>
      <c r="E496" s="205"/>
      <c r="F496" s="227"/>
      <c r="G496" s="310"/>
      <c r="H496" s="311"/>
      <c r="I496" s="311"/>
      <c r="J496" s="311"/>
      <c r="K496" s="311"/>
      <c r="L496" s="311"/>
      <c r="M496" s="311"/>
      <c r="N496" s="311"/>
      <c r="O496" s="311"/>
      <c r="P496" s="311"/>
      <c r="Q496" s="311"/>
      <c r="R496" s="311"/>
      <c r="S496" s="311"/>
      <c r="T496" s="311"/>
      <c r="U496" s="311"/>
    </row>
    <row r="497" spans="1:21" s="22" customFormat="1" ht="12.75">
      <c r="A497" s="233"/>
      <c r="C497" s="61"/>
      <c r="D497" s="78"/>
      <c r="E497" s="205"/>
      <c r="F497" s="227"/>
      <c r="G497" s="310"/>
      <c r="H497" s="311"/>
      <c r="I497" s="311"/>
      <c r="J497" s="311"/>
      <c r="K497" s="311"/>
      <c r="L497" s="311"/>
      <c r="M497" s="311"/>
      <c r="N497" s="311"/>
      <c r="O497" s="311"/>
      <c r="P497" s="311"/>
      <c r="Q497" s="311"/>
      <c r="R497" s="311"/>
      <c r="S497" s="311"/>
      <c r="T497" s="311"/>
      <c r="U497" s="311"/>
    </row>
    <row r="498" spans="1:21" s="22" customFormat="1" ht="12.75">
      <c r="A498" s="233"/>
      <c r="C498" s="61"/>
      <c r="D498" s="78"/>
      <c r="E498" s="205"/>
      <c r="F498" s="227"/>
      <c r="G498" s="310"/>
      <c r="H498" s="311"/>
      <c r="I498" s="311"/>
      <c r="J498" s="311"/>
      <c r="K498" s="311"/>
      <c r="L498" s="311"/>
      <c r="M498" s="311"/>
      <c r="N498" s="311"/>
      <c r="O498" s="311"/>
      <c r="P498" s="311"/>
      <c r="Q498" s="311"/>
      <c r="R498" s="311"/>
      <c r="S498" s="311"/>
      <c r="T498" s="311"/>
      <c r="U498" s="311"/>
    </row>
    <row r="499" spans="1:21" s="22" customFormat="1" ht="12.75">
      <c r="A499" s="233"/>
      <c r="C499" s="61"/>
      <c r="D499" s="78"/>
      <c r="E499" s="205"/>
      <c r="F499" s="227"/>
      <c r="G499" s="310"/>
      <c r="H499" s="311"/>
      <c r="I499" s="311"/>
      <c r="J499" s="311"/>
      <c r="K499" s="311"/>
      <c r="L499" s="311"/>
      <c r="M499" s="311"/>
      <c r="N499" s="311"/>
      <c r="O499" s="311"/>
      <c r="P499" s="311"/>
      <c r="Q499" s="311"/>
      <c r="R499" s="311"/>
      <c r="S499" s="311"/>
      <c r="T499" s="311"/>
      <c r="U499" s="311"/>
    </row>
    <row r="500" spans="1:21" s="22" customFormat="1" ht="12.75">
      <c r="A500" s="233"/>
      <c r="C500" s="61"/>
      <c r="D500" s="78"/>
      <c r="E500" s="205"/>
      <c r="F500" s="227"/>
      <c r="G500" s="310"/>
      <c r="H500" s="311"/>
      <c r="I500" s="311"/>
      <c r="J500" s="311"/>
      <c r="K500" s="311"/>
      <c r="L500" s="311"/>
      <c r="M500" s="311"/>
      <c r="N500" s="311"/>
      <c r="O500" s="311"/>
      <c r="P500" s="311"/>
      <c r="Q500" s="311"/>
      <c r="R500" s="311"/>
      <c r="S500" s="311"/>
      <c r="T500" s="311"/>
      <c r="U500" s="311"/>
    </row>
    <row r="501" spans="1:21" s="22" customFormat="1" ht="12.75">
      <c r="A501" s="233"/>
      <c r="C501" s="61"/>
      <c r="D501" s="78"/>
      <c r="E501" s="205"/>
      <c r="F501" s="227"/>
      <c r="G501" s="310"/>
      <c r="H501" s="311"/>
      <c r="I501" s="311"/>
      <c r="J501" s="311"/>
      <c r="K501" s="311"/>
      <c r="L501" s="311"/>
      <c r="M501" s="311"/>
      <c r="N501" s="311"/>
      <c r="O501" s="311"/>
      <c r="P501" s="311"/>
      <c r="Q501" s="311"/>
      <c r="R501" s="311"/>
      <c r="S501" s="311"/>
      <c r="T501" s="311"/>
      <c r="U501" s="311"/>
    </row>
    <row r="502" spans="1:21" s="22" customFormat="1" ht="12.75">
      <c r="A502" s="233"/>
      <c r="C502" s="61"/>
      <c r="D502" s="78"/>
      <c r="E502" s="205"/>
      <c r="F502" s="227"/>
      <c r="G502" s="310"/>
      <c r="H502" s="311"/>
      <c r="I502" s="311"/>
      <c r="J502" s="311"/>
      <c r="K502" s="311"/>
      <c r="L502" s="311"/>
      <c r="M502" s="311"/>
      <c r="N502" s="311"/>
      <c r="O502" s="311"/>
      <c r="P502" s="311"/>
      <c r="Q502" s="311"/>
      <c r="R502" s="311"/>
      <c r="S502" s="311"/>
      <c r="T502" s="311"/>
      <c r="U502" s="311"/>
    </row>
    <row r="503" spans="1:21" s="22" customFormat="1" ht="12.75">
      <c r="A503" s="233"/>
      <c r="C503" s="61"/>
      <c r="D503" s="78"/>
      <c r="E503" s="205"/>
      <c r="F503" s="227"/>
      <c r="G503" s="310"/>
      <c r="H503" s="311"/>
      <c r="I503" s="311"/>
      <c r="J503" s="311"/>
      <c r="K503" s="311"/>
      <c r="L503" s="311"/>
      <c r="M503" s="311"/>
      <c r="N503" s="311"/>
      <c r="O503" s="311"/>
      <c r="P503" s="311"/>
      <c r="Q503" s="311"/>
      <c r="R503" s="311"/>
      <c r="S503" s="311"/>
      <c r="T503" s="311"/>
      <c r="U503" s="311"/>
    </row>
    <row r="504" spans="1:21" s="22" customFormat="1" ht="12.75">
      <c r="A504" s="233"/>
      <c r="C504" s="61"/>
      <c r="D504" s="78"/>
      <c r="E504" s="205"/>
      <c r="F504" s="227"/>
      <c r="G504" s="310"/>
      <c r="H504" s="311"/>
      <c r="I504" s="311"/>
      <c r="J504" s="311"/>
      <c r="K504" s="311"/>
      <c r="L504" s="311"/>
      <c r="M504" s="311"/>
      <c r="N504" s="311"/>
      <c r="O504" s="311"/>
      <c r="P504" s="311"/>
      <c r="Q504" s="311"/>
      <c r="R504" s="311"/>
      <c r="S504" s="311"/>
      <c r="T504" s="311"/>
      <c r="U504" s="311"/>
    </row>
    <row r="505" spans="1:21" s="22" customFormat="1" ht="12.75">
      <c r="A505" s="233"/>
      <c r="C505" s="61"/>
      <c r="D505" s="78"/>
      <c r="E505" s="205"/>
      <c r="F505" s="227"/>
      <c r="G505" s="310"/>
      <c r="H505" s="311"/>
      <c r="I505" s="311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1"/>
    </row>
    <row r="506" spans="1:21" s="22" customFormat="1" ht="12.75">
      <c r="A506" s="233"/>
      <c r="C506" s="61"/>
      <c r="D506" s="78"/>
      <c r="E506" s="205"/>
      <c r="F506" s="227"/>
      <c r="G506" s="310"/>
      <c r="H506" s="311"/>
      <c r="I506" s="311"/>
      <c r="J506" s="311"/>
      <c r="K506" s="311"/>
      <c r="L506" s="311"/>
      <c r="M506" s="311"/>
      <c r="N506" s="311"/>
      <c r="O506" s="311"/>
      <c r="P506" s="311"/>
      <c r="Q506" s="311"/>
      <c r="R506" s="311"/>
      <c r="S506" s="311"/>
      <c r="T506" s="311"/>
      <c r="U506" s="311"/>
    </row>
    <row r="507" spans="1:21" s="22" customFormat="1" ht="12.75">
      <c r="A507" s="233"/>
      <c r="C507" s="61"/>
      <c r="D507" s="78"/>
      <c r="E507" s="205"/>
      <c r="F507" s="227"/>
      <c r="G507" s="310"/>
      <c r="H507" s="311"/>
      <c r="I507" s="311"/>
      <c r="J507" s="311"/>
      <c r="K507" s="311"/>
      <c r="L507" s="311"/>
      <c r="M507" s="311"/>
      <c r="N507" s="311"/>
      <c r="O507" s="311"/>
      <c r="P507" s="311"/>
      <c r="Q507" s="311"/>
      <c r="R507" s="311"/>
      <c r="S507" s="311"/>
      <c r="T507" s="311"/>
      <c r="U507" s="311"/>
    </row>
    <row r="508" spans="1:21" s="22" customFormat="1" ht="12.75">
      <c r="A508" s="233"/>
      <c r="C508" s="61"/>
      <c r="D508" s="78"/>
      <c r="E508" s="205"/>
      <c r="F508" s="227"/>
      <c r="G508" s="310"/>
      <c r="H508" s="311"/>
      <c r="I508" s="311"/>
      <c r="J508" s="311"/>
      <c r="K508" s="311"/>
      <c r="L508" s="311"/>
      <c r="M508" s="311"/>
      <c r="N508" s="311"/>
      <c r="O508" s="311"/>
      <c r="P508" s="311"/>
      <c r="Q508" s="311"/>
      <c r="R508" s="311"/>
      <c r="S508" s="311"/>
      <c r="T508" s="311"/>
      <c r="U508" s="311"/>
    </row>
    <row r="509" spans="1:21" s="22" customFormat="1" ht="12.75">
      <c r="A509" s="233"/>
      <c r="C509" s="61"/>
      <c r="D509" s="78"/>
      <c r="E509" s="205"/>
      <c r="F509" s="227"/>
      <c r="G509" s="310"/>
      <c r="H509" s="311"/>
      <c r="I509" s="311"/>
      <c r="J509" s="311"/>
      <c r="K509" s="311"/>
      <c r="L509" s="311"/>
      <c r="M509" s="311"/>
      <c r="N509" s="311"/>
      <c r="O509" s="311"/>
      <c r="P509" s="311"/>
      <c r="Q509" s="311"/>
      <c r="R509" s="311"/>
      <c r="S509" s="311"/>
      <c r="T509" s="311"/>
      <c r="U509" s="311"/>
    </row>
    <row r="510" spans="1:21" s="22" customFormat="1" ht="12.75">
      <c r="A510" s="233"/>
      <c r="C510" s="61"/>
      <c r="D510" s="78"/>
      <c r="E510" s="205"/>
      <c r="F510" s="227"/>
      <c r="G510" s="310"/>
      <c r="H510" s="311"/>
      <c r="I510" s="311"/>
      <c r="J510" s="311"/>
      <c r="K510" s="311"/>
      <c r="L510" s="311"/>
      <c r="M510" s="311"/>
      <c r="N510" s="311"/>
      <c r="O510" s="311"/>
      <c r="P510" s="311"/>
      <c r="Q510" s="311"/>
      <c r="R510" s="311"/>
      <c r="S510" s="311"/>
      <c r="T510" s="311"/>
      <c r="U510" s="311"/>
    </row>
    <row r="511" spans="1:21" s="22" customFormat="1" ht="12.75">
      <c r="A511" s="233"/>
      <c r="C511" s="61"/>
      <c r="D511" s="78"/>
      <c r="E511" s="205"/>
      <c r="F511" s="227"/>
      <c r="G511" s="310"/>
      <c r="H511" s="311"/>
      <c r="I511" s="311"/>
      <c r="J511" s="311"/>
      <c r="K511" s="311"/>
      <c r="L511" s="311"/>
      <c r="M511" s="311"/>
      <c r="N511" s="311"/>
      <c r="O511" s="311"/>
      <c r="P511" s="311"/>
      <c r="Q511" s="311"/>
      <c r="R511" s="311"/>
      <c r="S511" s="311"/>
      <c r="T511" s="311"/>
      <c r="U511" s="311"/>
    </row>
    <row r="512" spans="1:21" s="22" customFormat="1" ht="12.75">
      <c r="A512" s="233"/>
      <c r="C512" s="61"/>
      <c r="D512" s="78"/>
      <c r="E512" s="205"/>
      <c r="F512" s="227"/>
      <c r="G512" s="310"/>
      <c r="H512" s="311"/>
      <c r="I512" s="311"/>
      <c r="J512" s="311"/>
      <c r="K512" s="311"/>
      <c r="L512" s="311"/>
      <c r="M512" s="311"/>
      <c r="N512" s="311"/>
      <c r="O512" s="311"/>
      <c r="P512" s="311"/>
      <c r="Q512" s="311"/>
      <c r="R512" s="311"/>
      <c r="S512" s="311"/>
      <c r="T512" s="311"/>
      <c r="U512" s="311"/>
    </row>
    <row r="513" spans="1:21" s="22" customFormat="1" ht="12.75">
      <c r="A513" s="233"/>
      <c r="C513" s="61"/>
      <c r="D513" s="78"/>
      <c r="E513" s="205"/>
      <c r="F513" s="227"/>
      <c r="G513" s="310"/>
      <c r="H513" s="311"/>
      <c r="I513" s="311"/>
      <c r="J513" s="311"/>
      <c r="K513" s="311"/>
      <c r="L513" s="311"/>
      <c r="M513" s="311"/>
      <c r="N513" s="311"/>
      <c r="O513" s="311"/>
      <c r="P513" s="311"/>
      <c r="Q513" s="311"/>
      <c r="R513" s="311"/>
      <c r="S513" s="311"/>
      <c r="T513" s="311"/>
      <c r="U513" s="311"/>
    </row>
    <row r="514" spans="1:21" s="22" customFormat="1" ht="12.75">
      <c r="A514" s="233"/>
      <c r="C514" s="61"/>
      <c r="D514" s="78"/>
      <c r="E514" s="205"/>
      <c r="F514" s="227"/>
      <c r="G514" s="310"/>
      <c r="H514" s="311"/>
      <c r="I514" s="311"/>
      <c r="J514" s="311"/>
      <c r="K514" s="311"/>
      <c r="L514" s="311"/>
      <c r="M514" s="311"/>
      <c r="N514" s="311"/>
      <c r="O514" s="311"/>
      <c r="P514" s="311"/>
      <c r="Q514" s="311"/>
      <c r="R514" s="311"/>
      <c r="S514" s="311"/>
      <c r="T514" s="311"/>
      <c r="U514" s="311"/>
    </row>
    <row r="515" spans="1:21" s="22" customFormat="1" ht="12.75">
      <c r="A515" s="233"/>
      <c r="C515" s="61"/>
      <c r="D515" s="78"/>
      <c r="E515" s="205"/>
      <c r="F515" s="227"/>
      <c r="G515" s="310"/>
      <c r="H515" s="311"/>
      <c r="I515" s="311"/>
      <c r="J515" s="311"/>
      <c r="K515" s="311"/>
      <c r="L515" s="311"/>
      <c r="M515" s="311"/>
      <c r="N515" s="311"/>
      <c r="O515" s="311"/>
      <c r="P515" s="311"/>
      <c r="Q515" s="311"/>
      <c r="R515" s="311"/>
      <c r="S515" s="311"/>
      <c r="T515" s="311"/>
      <c r="U515" s="311"/>
    </row>
    <row r="516" spans="1:21" s="22" customFormat="1" ht="12.75">
      <c r="A516" s="233"/>
      <c r="C516" s="61"/>
      <c r="D516" s="78"/>
      <c r="E516" s="205"/>
      <c r="F516" s="227"/>
      <c r="G516" s="310"/>
      <c r="H516" s="311"/>
      <c r="I516" s="311"/>
      <c r="J516" s="311"/>
      <c r="K516" s="311"/>
      <c r="L516" s="311"/>
      <c r="M516" s="311"/>
      <c r="N516" s="311"/>
      <c r="O516" s="311"/>
      <c r="P516" s="311"/>
      <c r="Q516" s="311"/>
      <c r="R516" s="311"/>
      <c r="S516" s="311"/>
      <c r="T516" s="311"/>
      <c r="U516" s="311"/>
    </row>
    <row r="517" spans="1:21" s="22" customFormat="1" ht="12.75">
      <c r="A517" s="233"/>
      <c r="C517" s="61"/>
      <c r="D517" s="78"/>
      <c r="E517" s="205"/>
      <c r="F517" s="227"/>
      <c r="G517" s="310"/>
      <c r="H517" s="311"/>
      <c r="I517" s="311"/>
      <c r="J517" s="311"/>
      <c r="K517" s="311"/>
      <c r="L517" s="311"/>
      <c r="M517" s="311"/>
      <c r="N517" s="311"/>
      <c r="O517" s="311"/>
      <c r="P517" s="311"/>
      <c r="Q517" s="311"/>
      <c r="R517" s="311"/>
      <c r="S517" s="311"/>
      <c r="T517" s="311"/>
      <c r="U517" s="311"/>
    </row>
    <row r="518" spans="1:21" s="22" customFormat="1" ht="12.75">
      <c r="A518" s="233"/>
      <c r="C518" s="61"/>
      <c r="D518" s="78"/>
      <c r="E518" s="205"/>
      <c r="F518" s="227"/>
      <c r="G518" s="310"/>
      <c r="H518" s="311"/>
      <c r="I518" s="311"/>
      <c r="J518" s="311"/>
      <c r="K518" s="311"/>
      <c r="L518" s="311"/>
      <c r="M518" s="311"/>
      <c r="N518" s="311"/>
      <c r="O518" s="311"/>
      <c r="P518" s="311"/>
      <c r="Q518" s="311"/>
      <c r="R518" s="311"/>
      <c r="S518" s="311"/>
      <c r="T518" s="311"/>
      <c r="U518" s="311"/>
    </row>
    <row r="519" spans="1:21" s="22" customFormat="1" ht="12.75">
      <c r="A519" s="233"/>
      <c r="C519" s="61"/>
      <c r="D519" s="78"/>
      <c r="E519" s="205"/>
      <c r="F519" s="227"/>
      <c r="G519" s="310"/>
      <c r="H519" s="311"/>
      <c r="I519" s="311"/>
      <c r="J519" s="311"/>
      <c r="K519" s="311"/>
      <c r="L519" s="311"/>
      <c r="M519" s="311"/>
      <c r="N519" s="311"/>
      <c r="O519" s="311"/>
      <c r="P519" s="311"/>
      <c r="Q519" s="311"/>
      <c r="R519" s="311"/>
      <c r="S519" s="311"/>
      <c r="T519" s="311"/>
      <c r="U519" s="311"/>
    </row>
    <row r="520" spans="1:21" s="22" customFormat="1" ht="12.75">
      <c r="A520" s="233"/>
      <c r="C520" s="61"/>
      <c r="D520" s="78"/>
      <c r="E520" s="205"/>
      <c r="F520" s="227"/>
      <c r="G520" s="310"/>
      <c r="H520" s="311"/>
      <c r="I520" s="311"/>
      <c r="J520" s="311"/>
      <c r="K520" s="311"/>
      <c r="L520" s="311"/>
      <c r="M520" s="311"/>
      <c r="N520" s="311"/>
      <c r="O520" s="311"/>
      <c r="P520" s="311"/>
      <c r="Q520" s="311"/>
      <c r="R520" s="311"/>
      <c r="S520" s="311"/>
      <c r="T520" s="311"/>
      <c r="U520" s="311"/>
    </row>
    <row r="521" spans="1:21" s="22" customFormat="1" ht="12.75">
      <c r="A521" s="233"/>
      <c r="C521" s="61"/>
      <c r="D521" s="78"/>
      <c r="E521" s="205"/>
      <c r="F521" s="227"/>
      <c r="G521" s="310"/>
      <c r="H521" s="311"/>
      <c r="I521" s="311"/>
      <c r="J521" s="311"/>
      <c r="K521" s="311"/>
      <c r="L521" s="311"/>
      <c r="M521" s="311"/>
      <c r="N521" s="311"/>
      <c r="O521" s="311"/>
      <c r="P521" s="311"/>
      <c r="Q521" s="311"/>
      <c r="R521" s="311"/>
      <c r="S521" s="311"/>
      <c r="T521" s="311"/>
      <c r="U521" s="311"/>
    </row>
    <row r="522" spans="1:21" s="22" customFormat="1" ht="12.75">
      <c r="A522" s="233"/>
      <c r="C522" s="61"/>
      <c r="D522" s="78"/>
      <c r="E522" s="205"/>
      <c r="F522" s="227"/>
      <c r="G522" s="310"/>
      <c r="H522" s="311"/>
      <c r="I522" s="311"/>
      <c r="J522" s="311"/>
      <c r="K522" s="311"/>
      <c r="L522" s="311"/>
      <c r="M522" s="311"/>
      <c r="N522" s="311"/>
      <c r="O522" s="311"/>
      <c r="P522" s="311"/>
      <c r="Q522" s="311"/>
      <c r="R522" s="311"/>
      <c r="S522" s="311"/>
      <c r="T522" s="311"/>
      <c r="U522" s="311"/>
    </row>
    <row r="523" spans="1:21" s="22" customFormat="1" ht="12.75">
      <c r="A523" s="233"/>
      <c r="C523" s="61"/>
      <c r="D523" s="78"/>
      <c r="E523" s="205"/>
      <c r="F523" s="227"/>
      <c r="G523" s="310"/>
      <c r="H523" s="311"/>
      <c r="I523" s="311"/>
      <c r="J523" s="311"/>
      <c r="K523" s="311"/>
      <c r="L523" s="311"/>
      <c r="M523" s="311"/>
      <c r="N523" s="311"/>
      <c r="O523" s="311"/>
      <c r="P523" s="311"/>
      <c r="Q523" s="311"/>
      <c r="R523" s="311"/>
      <c r="S523" s="311"/>
      <c r="T523" s="311"/>
      <c r="U523" s="311"/>
    </row>
    <row r="524" spans="1:21" s="22" customFormat="1" ht="12.75">
      <c r="A524" s="233"/>
      <c r="C524" s="61"/>
      <c r="D524" s="78"/>
      <c r="E524" s="205"/>
      <c r="F524" s="227"/>
      <c r="G524" s="310"/>
      <c r="H524" s="311"/>
      <c r="I524" s="311"/>
      <c r="J524" s="311"/>
      <c r="K524" s="311"/>
      <c r="L524" s="311"/>
      <c r="M524" s="311"/>
      <c r="N524" s="311"/>
      <c r="O524" s="311"/>
      <c r="P524" s="311"/>
      <c r="Q524" s="311"/>
      <c r="R524" s="311"/>
      <c r="S524" s="311"/>
      <c r="T524" s="311"/>
      <c r="U524" s="311"/>
    </row>
    <row r="525" spans="1:21" s="22" customFormat="1" ht="12.75">
      <c r="A525" s="233"/>
      <c r="C525" s="61"/>
      <c r="D525" s="78"/>
      <c r="E525" s="205"/>
      <c r="F525" s="227"/>
      <c r="G525" s="310"/>
      <c r="H525" s="311"/>
      <c r="I525" s="311"/>
      <c r="J525" s="311"/>
      <c r="K525" s="311"/>
      <c r="L525" s="311"/>
      <c r="M525" s="311"/>
      <c r="N525" s="311"/>
      <c r="O525" s="311"/>
      <c r="P525" s="311"/>
      <c r="Q525" s="311"/>
      <c r="R525" s="311"/>
      <c r="S525" s="311"/>
      <c r="T525" s="311"/>
      <c r="U525" s="311"/>
    </row>
    <row r="526" spans="1:21" s="22" customFormat="1" ht="12.75">
      <c r="A526" s="233"/>
      <c r="C526" s="61"/>
      <c r="D526" s="78"/>
      <c r="E526" s="205"/>
      <c r="F526" s="227"/>
      <c r="G526" s="310"/>
      <c r="H526" s="311"/>
      <c r="I526" s="311"/>
      <c r="J526" s="311"/>
      <c r="K526" s="311"/>
      <c r="L526" s="311"/>
      <c r="M526" s="311"/>
      <c r="N526" s="311"/>
      <c r="O526" s="311"/>
      <c r="P526" s="311"/>
      <c r="Q526" s="311"/>
      <c r="R526" s="311"/>
      <c r="S526" s="311"/>
      <c r="T526" s="311"/>
      <c r="U526" s="311"/>
    </row>
    <row r="527" spans="1:21" s="22" customFormat="1" ht="12.75">
      <c r="A527" s="233"/>
      <c r="C527" s="61"/>
      <c r="D527" s="78"/>
      <c r="E527" s="205"/>
      <c r="F527" s="227"/>
      <c r="G527" s="310"/>
      <c r="H527" s="311"/>
      <c r="I527" s="311"/>
      <c r="J527" s="311"/>
      <c r="K527" s="311"/>
      <c r="L527" s="311"/>
      <c r="M527" s="311"/>
      <c r="N527" s="311"/>
      <c r="O527" s="311"/>
      <c r="P527" s="311"/>
      <c r="Q527" s="311"/>
      <c r="R527" s="311"/>
      <c r="S527" s="311"/>
      <c r="T527" s="311"/>
      <c r="U527" s="311"/>
    </row>
    <row r="528" spans="1:21" s="22" customFormat="1" ht="12.75">
      <c r="A528" s="233"/>
      <c r="C528" s="61"/>
      <c r="D528" s="78"/>
      <c r="E528" s="205"/>
      <c r="F528" s="227"/>
      <c r="G528" s="310"/>
      <c r="H528" s="311"/>
      <c r="I528" s="311"/>
      <c r="J528" s="311"/>
      <c r="K528" s="311"/>
      <c r="L528" s="311"/>
      <c r="M528" s="311"/>
      <c r="N528" s="311"/>
      <c r="O528" s="311"/>
      <c r="P528" s="311"/>
      <c r="Q528" s="311"/>
      <c r="R528" s="311"/>
      <c r="S528" s="311"/>
      <c r="T528" s="311"/>
      <c r="U528" s="311"/>
    </row>
    <row r="529" spans="1:21" s="22" customFormat="1" ht="12.75">
      <c r="A529" s="233"/>
      <c r="C529" s="61"/>
      <c r="D529" s="78"/>
      <c r="E529" s="205"/>
      <c r="F529" s="227"/>
      <c r="G529" s="310"/>
      <c r="H529" s="311"/>
      <c r="I529" s="311"/>
      <c r="J529" s="311"/>
      <c r="K529" s="311"/>
      <c r="L529" s="311"/>
      <c r="M529" s="311"/>
      <c r="N529" s="311"/>
      <c r="O529" s="311"/>
      <c r="P529" s="311"/>
      <c r="Q529" s="311"/>
      <c r="R529" s="311"/>
      <c r="S529" s="311"/>
      <c r="T529" s="311"/>
      <c r="U529" s="311"/>
    </row>
    <row r="530" spans="1:21" s="22" customFormat="1" ht="12.75">
      <c r="A530" s="233"/>
      <c r="C530" s="61"/>
      <c r="D530" s="78"/>
      <c r="E530" s="205"/>
      <c r="F530" s="227"/>
      <c r="G530" s="310"/>
      <c r="H530" s="311"/>
      <c r="I530" s="311"/>
      <c r="J530" s="311"/>
      <c r="K530" s="311"/>
      <c r="L530" s="311"/>
      <c r="M530" s="311"/>
      <c r="N530" s="311"/>
      <c r="O530" s="311"/>
      <c r="P530" s="311"/>
      <c r="Q530" s="311"/>
      <c r="R530" s="311"/>
      <c r="S530" s="311"/>
      <c r="T530" s="311"/>
      <c r="U530" s="311"/>
    </row>
    <row r="531" spans="1:21" s="22" customFormat="1" ht="12.75">
      <c r="A531" s="233"/>
      <c r="C531" s="61"/>
      <c r="D531" s="78"/>
      <c r="E531" s="205"/>
      <c r="F531" s="227"/>
      <c r="G531" s="310"/>
      <c r="H531" s="311"/>
      <c r="I531" s="311"/>
      <c r="J531" s="311"/>
      <c r="K531" s="311"/>
      <c r="L531" s="311"/>
      <c r="M531" s="311"/>
      <c r="N531" s="311"/>
      <c r="O531" s="311"/>
      <c r="P531" s="311"/>
      <c r="Q531" s="311"/>
      <c r="R531" s="311"/>
      <c r="S531" s="311"/>
      <c r="T531" s="311"/>
      <c r="U531" s="311"/>
    </row>
    <row r="532" spans="1:21" s="22" customFormat="1" ht="12.75">
      <c r="A532" s="233"/>
      <c r="C532" s="61"/>
      <c r="D532" s="78"/>
      <c r="E532" s="205"/>
      <c r="F532" s="227"/>
      <c r="G532" s="310"/>
      <c r="H532" s="311"/>
      <c r="I532" s="311"/>
      <c r="J532" s="311"/>
      <c r="K532" s="311"/>
      <c r="L532" s="311"/>
      <c r="M532" s="311"/>
      <c r="N532" s="311"/>
      <c r="O532" s="311"/>
      <c r="P532" s="311"/>
      <c r="Q532" s="311"/>
      <c r="R532" s="311"/>
      <c r="S532" s="311"/>
      <c r="T532" s="311"/>
      <c r="U532" s="311"/>
    </row>
    <row r="533" spans="1:21" s="22" customFormat="1" ht="12.75">
      <c r="A533" s="233"/>
      <c r="C533" s="61"/>
      <c r="D533" s="78"/>
      <c r="E533" s="205"/>
      <c r="F533" s="227"/>
      <c r="G533" s="310"/>
      <c r="H533" s="311"/>
      <c r="I533" s="311"/>
      <c r="J533" s="311"/>
      <c r="K533" s="311"/>
      <c r="L533" s="311"/>
      <c r="M533" s="311"/>
      <c r="N533" s="311"/>
      <c r="O533" s="311"/>
      <c r="P533" s="311"/>
      <c r="Q533" s="311"/>
      <c r="R533" s="311"/>
      <c r="S533" s="311"/>
      <c r="T533" s="311"/>
      <c r="U533" s="311"/>
    </row>
    <row r="534" spans="1:21" s="22" customFormat="1" ht="12.75">
      <c r="A534" s="233"/>
      <c r="C534" s="61"/>
      <c r="D534" s="78"/>
      <c r="E534" s="205"/>
      <c r="F534" s="227"/>
      <c r="G534" s="310"/>
      <c r="H534" s="311"/>
      <c r="I534" s="311"/>
      <c r="J534" s="311"/>
      <c r="K534" s="311"/>
      <c r="L534" s="311"/>
      <c r="M534" s="311"/>
      <c r="N534" s="311"/>
      <c r="O534" s="311"/>
      <c r="P534" s="311"/>
      <c r="Q534" s="311"/>
      <c r="R534" s="311"/>
      <c r="S534" s="311"/>
      <c r="T534" s="311"/>
      <c r="U534" s="311"/>
    </row>
    <row r="535" spans="1:21" s="22" customFormat="1" ht="12.75">
      <c r="A535" s="233"/>
      <c r="C535" s="61"/>
      <c r="D535" s="78"/>
      <c r="E535" s="205"/>
      <c r="F535" s="227"/>
      <c r="G535" s="310"/>
      <c r="H535" s="311"/>
      <c r="I535" s="311"/>
      <c r="J535" s="311"/>
      <c r="K535" s="311"/>
      <c r="L535" s="311"/>
      <c r="M535" s="311"/>
      <c r="N535" s="311"/>
      <c r="O535" s="311"/>
      <c r="P535" s="311"/>
      <c r="Q535" s="311"/>
      <c r="R535" s="311"/>
      <c r="S535" s="311"/>
      <c r="T535" s="311"/>
      <c r="U535" s="311"/>
    </row>
    <row r="536" spans="1:21" s="22" customFormat="1" ht="12.75">
      <c r="A536" s="233"/>
      <c r="C536" s="61"/>
      <c r="D536" s="78"/>
      <c r="E536" s="205"/>
      <c r="F536" s="227"/>
      <c r="G536" s="310"/>
      <c r="H536" s="311"/>
      <c r="I536" s="311"/>
      <c r="J536" s="311"/>
      <c r="K536" s="311"/>
      <c r="L536" s="311"/>
      <c r="M536" s="311"/>
      <c r="N536" s="311"/>
      <c r="O536" s="311"/>
      <c r="P536" s="311"/>
      <c r="Q536" s="311"/>
      <c r="R536" s="311"/>
      <c r="S536" s="311"/>
      <c r="T536" s="311"/>
      <c r="U536" s="311"/>
    </row>
    <row r="537" spans="1:21" s="22" customFormat="1" ht="12.75">
      <c r="A537" s="233"/>
      <c r="C537" s="61"/>
      <c r="D537" s="78"/>
      <c r="E537" s="205"/>
      <c r="F537" s="227"/>
      <c r="G537" s="310"/>
      <c r="H537" s="311"/>
      <c r="I537" s="311"/>
      <c r="J537" s="311"/>
      <c r="K537" s="311"/>
      <c r="L537" s="311"/>
      <c r="M537" s="311"/>
      <c r="N537" s="311"/>
      <c r="O537" s="311"/>
      <c r="P537" s="311"/>
      <c r="Q537" s="311"/>
      <c r="R537" s="311"/>
      <c r="S537" s="311"/>
      <c r="T537" s="311"/>
      <c r="U537" s="311"/>
    </row>
    <row r="538" spans="1:21" s="22" customFormat="1" ht="12.75">
      <c r="A538" s="233"/>
      <c r="C538" s="61"/>
      <c r="D538" s="78"/>
      <c r="E538" s="205"/>
      <c r="F538" s="227"/>
      <c r="G538" s="310"/>
      <c r="H538" s="311"/>
      <c r="I538" s="311"/>
      <c r="J538" s="311"/>
      <c r="K538" s="311"/>
      <c r="L538" s="311"/>
      <c r="M538" s="311"/>
      <c r="N538" s="311"/>
      <c r="O538" s="311"/>
      <c r="P538" s="311"/>
      <c r="Q538" s="311"/>
      <c r="R538" s="311"/>
      <c r="S538" s="311"/>
      <c r="T538" s="311"/>
      <c r="U538" s="311"/>
    </row>
    <row r="539" spans="1:21" s="22" customFormat="1" ht="12.75">
      <c r="A539" s="233"/>
      <c r="C539" s="61"/>
      <c r="D539" s="78"/>
      <c r="E539" s="205"/>
      <c r="F539" s="227"/>
      <c r="G539" s="310"/>
      <c r="H539" s="311"/>
      <c r="I539" s="311"/>
      <c r="J539" s="311"/>
      <c r="K539" s="311"/>
      <c r="L539" s="311"/>
      <c r="M539" s="311"/>
      <c r="N539" s="311"/>
      <c r="O539" s="311"/>
      <c r="P539" s="311"/>
      <c r="Q539" s="311"/>
      <c r="R539" s="311"/>
      <c r="S539" s="311"/>
      <c r="T539" s="311"/>
      <c r="U539" s="311"/>
    </row>
    <row r="540" spans="1:21" s="22" customFormat="1" ht="12.75">
      <c r="A540" s="233"/>
      <c r="C540" s="61"/>
      <c r="D540" s="78"/>
      <c r="E540" s="205"/>
      <c r="F540" s="227"/>
      <c r="G540" s="310"/>
      <c r="H540" s="311"/>
      <c r="I540" s="311"/>
      <c r="J540" s="311"/>
      <c r="K540" s="311"/>
      <c r="L540" s="311"/>
      <c r="M540" s="311"/>
      <c r="N540" s="311"/>
      <c r="O540" s="311"/>
      <c r="P540" s="311"/>
      <c r="Q540" s="311"/>
      <c r="R540" s="311"/>
      <c r="S540" s="311"/>
      <c r="T540" s="311"/>
      <c r="U540" s="311"/>
    </row>
    <row r="541" spans="1:21" s="22" customFormat="1" ht="12.75">
      <c r="A541" s="233"/>
      <c r="C541" s="61"/>
      <c r="D541" s="78"/>
      <c r="E541" s="205"/>
      <c r="F541" s="227"/>
      <c r="G541" s="310"/>
      <c r="H541" s="311"/>
      <c r="I541" s="311"/>
      <c r="J541" s="311"/>
      <c r="K541" s="311"/>
      <c r="L541" s="311"/>
      <c r="M541" s="311"/>
      <c r="N541" s="311"/>
      <c r="O541" s="311"/>
      <c r="P541" s="311"/>
      <c r="Q541" s="311"/>
      <c r="R541" s="311"/>
      <c r="S541" s="311"/>
      <c r="T541" s="311"/>
      <c r="U541" s="311"/>
    </row>
    <row r="542" spans="1:21" s="22" customFormat="1" ht="12.75">
      <c r="A542" s="233"/>
      <c r="C542" s="61"/>
      <c r="D542" s="78"/>
      <c r="E542" s="205"/>
      <c r="F542" s="227"/>
      <c r="G542" s="310"/>
      <c r="H542" s="311"/>
      <c r="I542" s="311"/>
      <c r="J542" s="311"/>
      <c r="K542" s="311"/>
      <c r="L542" s="311"/>
      <c r="M542" s="311"/>
      <c r="N542" s="311"/>
      <c r="O542" s="311"/>
      <c r="P542" s="311"/>
      <c r="Q542" s="311"/>
      <c r="R542" s="311"/>
      <c r="S542" s="311"/>
      <c r="T542" s="311"/>
      <c r="U542" s="311"/>
    </row>
    <row r="543" spans="1:21" s="22" customFormat="1" ht="12.75">
      <c r="A543" s="233"/>
      <c r="C543" s="61"/>
      <c r="D543" s="78"/>
      <c r="E543" s="205"/>
      <c r="F543" s="227"/>
      <c r="G543" s="310"/>
      <c r="H543" s="311"/>
      <c r="I543" s="311"/>
      <c r="J543" s="311"/>
      <c r="K543" s="311"/>
      <c r="L543" s="311"/>
      <c r="M543" s="311"/>
      <c r="N543" s="311"/>
      <c r="O543" s="311"/>
      <c r="P543" s="311"/>
      <c r="Q543" s="311"/>
      <c r="R543" s="311"/>
      <c r="S543" s="311"/>
      <c r="T543" s="311"/>
      <c r="U543" s="311"/>
    </row>
    <row r="544" spans="1:21" s="22" customFormat="1" ht="12.75">
      <c r="A544" s="233"/>
      <c r="C544" s="61"/>
      <c r="D544" s="78"/>
      <c r="E544" s="205"/>
      <c r="F544" s="227"/>
      <c r="G544" s="310"/>
      <c r="H544" s="311"/>
      <c r="I544" s="311"/>
      <c r="J544" s="311"/>
      <c r="K544" s="311"/>
      <c r="L544" s="311"/>
      <c r="M544" s="311"/>
      <c r="N544" s="311"/>
      <c r="O544" s="311"/>
      <c r="P544" s="311"/>
      <c r="Q544" s="311"/>
      <c r="R544" s="311"/>
      <c r="S544" s="311"/>
      <c r="T544" s="311"/>
      <c r="U544" s="311"/>
    </row>
    <row r="545" spans="1:21" s="22" customFormat="1" ht="12.75">
      <c r="A545" s="233"/>
      <c r="C545" s="61"/>
      <c r="D545" s="78"/>
      <c r="E545" s="205"/>
      <c r="F545" s="227"/>
      <c r="G545" s="310"/>
      <c r="H545" s="311"/>
      <c r="I545" s="311"/>
      <c r="J545" s="311"/>
      <c r="K545" s="311"/>
      <c r="L545" s="311"/>
      <c r="M545" s="311"/>
      <c r="N545" s="311"/>
      <c r="O545" s="311"/>
      <c r="P545" s="311"/>
      <c r="Q545" s="311"/>
      <c r="R545" s="311"/>
      <c r="S545" s="311"/>
      <c r="T545" s="311"/>
      <c r="U545" s="311"/>
    </row>
    <row r="546" spans="1:21" s="22" customFormat="1" ht="12.75">
      <c r="A546" s="233"/>
      <c r="C546" s="61"/>
      <c r="D546" s="78"/>
      <c r="E546" s="205"/>
      <c r="F546" s="227"/>
      <c r="G546" s="310"/>
      <c r="H546" s="311"/>
      <c r="I546" s="311"/>
      <c r="J546" s="311"/>
      <c r="K546" s="311"/>
      <c r="L546" s="311"/>
      <c r="M546" s="311"/>
      <c r="N546" s="311"/>
      <c r="O546" s="311"/>
      <c r="P546" s="311"/>
      <c r="Q546" s="311"/>
      <c r="R546" s="311"/>
      <c r="S546" s="311"/>
      <c r="T546" s="311"/>
      <c r="U546" s="311"/>
    </row>
    <row r="547" spans="1:21" s="22" customFormat="1" ht="12.75">
      <c r="A547" s="233"/>
      <c r="C547" s="61"/>
      <c r="D547" s="78"/>
      <c r="E547" s="205"/>
      <c r="F547" s="227"/>
      <c r="G547" s="310"/>
      <c r="H547" s="311"/>
      <c r="I547" s="311"/>
      <c r="J547" s="311"/>
      <c r="K547" s="311"/>
      <c r="L547" s="311"/>
      <c r="M547" s="311"/>
      <c r="N547" s="311"/>
      <c r="O547" s="311"/>
      <c r="P547" s="311"/>
      <c r="Q547" s="311"/>
      <c r="R547" s="311"/>
      <c r="S547" s="311"/>
      <c r="T547" s="311"/>
      <c r="U547" s="311"/>
    </row>
    <row r="548" spans="1:21" s="22" customFormat="1" ht="12.75">
      <c r="A548" s="233"/>
      <c r="C548" s="61"/>
      <c r="D548" s="78"/>
      <c r="E548" s="205"/>
      <c r="F548" s="227"/>
      <c r="G548" s="310"/>
      <c r="H548" s="311"/>
      <c r="I548" s="311"/>
      <c r="J548" s="311"/>
      <c r="K548" s="311"/>
      <c r="L548" s="311"/>
      <c r="M548" s="311"/>
      <c r="N548" s="311"/>
      <c r="O548" s="311"/>
      <c r="P548" s="311"/>
      <c r="Q548" s="311"/>
      <c r="R548" s="311"/>
      <c r="S548" s="311"/>
      <c r="T548" s="311"/>
      <c r="U548" s="311"/>
    </row>
    <row r="549" spans="1:21" s="22" customFormat="1" ht="12.75">
      <c r="A549" s="233"/>
      <c r="C549" s="61"/>
      <c r="D549" s="78"/>
      <c r="E549" s="205"/>
      <c r="F549" s="227"/>
      <c r="G549" s="310"/>
      <c r="H549" s="311"/>
      <c r="I549" s="311"/>
      <c r="J549" s="311"/>
      <c r="K549" s="311"/>
      <c r="L549" s="311"/>
      <c r="M549" s="311"/>
      <c r="N549" s="311"/>
      <c r="O549" s="311"/>
      <c r="P549" s="311"/>
      <c r="Q549" s="311"/>
      <c r="R549" s="311"/>
      <c r="S549" s="311"/>
      <c r="T549" s="311"/>
      <c r="U549" s="311"/>
    </row>
    <row r="550" spans="1:21" s="22" customFormat="1" ht="12.75">
      <c r="A550" s="233"/>
      <c r="C550" s="61"/>
      <c r="D550" s="78"/>
      <c r="E550" s="205"/>
      <c r="F550" s="227"/>
      <c r="G550" s="310"/>
      <c r="H550" s="311"/>
      <c r="I550" s="311"/>
      <c r="J550" s="311"/>
      <c r="K550" s="311"/>
      <c r="L550" s="311"/>
      <c r="M550" s="311"/>
      <c r="N550" s="311"/>
      <c r="O550" s="311"/>
      <c r="P550" s="311"/>
      <c r="Q550" s="311"/>
      <c r="R550" s="311"/>
      <c r="S550" s="311"/>
      <c r="T550" s="311"/>
      <c r="U550" s="311"/>
    </row>
    <row r="551" spans="1:21" s="22" customFormat="1" ht="12.75">
      <c r="A551" s="233"/>
      <c r="C551" s="61"/>
      <c r="D551" s="78"/>
      <c r="E551" s="205"/>
      <c r="F551" s="227"/>
      <c r="G551" s="310"/>
      <c r="H551" s="311"/>
      <c r="I551" s="311"/>
      <c r="J551" s="311"/>
      <c r="K551" s="311"/>
      <c r="L551" s="311"/>
      <c r="M551" s="311"/>
      <c r="N551" s="311"/>
      <c r="O551" s="311"/>
      <c r="P551" s="311"/>
      <c r="Q551" s="311"/>
      <c r="R551" s="311"/>
      <c r="S551" s="311"/>
      <c r="T551" s="311"/>
      <c r="U551" s="311"/>
    </row>
    <row r="552" spans="1:21" s="22" customFormat="1" ht="12.75">
      <c r="A552" s="233"/>
      <c r="C552" s="61"/>
      <c r="D552" s="78"/>
      <c r="E552" s="205"/>
      <c r="F552" s="227"/>
      <c r="G552" s="310"/>
      <c r="H552" s="311"/>
      <c r="I552" s="311"/>
      <c r="J552" s="311"/>
      <c r="K552" s="311"/>
      <c r="L552" s="311"/>
      <c r="M552" s="311"/>
      <c r="N552" s="311"/>
      <c r="O552" s="311"/>
      <c r="P552" s="311"/>
      <c r="Q552" s="311"/>
      <c r="R552" s="311"/>
      <c r="S552" s="311"/>
      <c r="T552" s="311"/>
      <c r="U552" s="311"/>
    </row>
    <row r="553" spans="1:21" s="22" customFormat="1" ht="12.75">
      <c r="A553" s="233"/>
      <c r="C553" s="61"/>
      <c r="D553" s="78"/>
      <c r="E553" s="205"/>
      <c r="F553" s="227"/>
      <c r="G553" s="310"/>
      <c r="H553" s="311"/>
      <c r="I553" s="311"/>
      <c r="J553" s="311"/>
      <c r="K553" s="311"/>
      <c r="L553" s="311"/>
      <c r="M553" s="311"/>
      <c r="N553" s="311"/>
      <c r="O553" s="311"/>
      <c r="P553" s="311"/>
      <c r="Q553" s="311"/>
      <c r="R553" s="311"/>
      <c r="S553" s="311"/>
      <c r="T553" s="311"/>
      <c r="U553" s="311"/>
    </row>
    <row r="554" spans="1:21" s="22" customFormat="1" ht="12.75">
      <c r="A554" s="233"/>
      <c r="C554" s="61"/>
      <c r="D554" s="78"/>
      <c r="E554" s="205"/>
      <c r="F554" s="227"/>
      <c r="G554" s="310"/>
      <c r="H554" s="311"/>
      <c r="I554" s="311"/>
      <c r="J554" s="311"/>
      <c r="K554" s="311"/>
      <c r="L554" s="311"/>
      <c r="M554" s="311"/>
      <c r="N554" s="311"/>
      <c r="O554" s="311"/>
      <c r="P554" s="311"/>
      <c r="Q554" s="311"/>
      <c r="R554" s="311"/>
      <c r="S554" s="311"/>
      <c r="T554" s="311"/>
      <c r="U554" s="311"/>
    </row>
    <row r="555" spans="1:6" ht="12.75">
      <c r="A555" s="233"/>
      <c r="B555" s="22"/>
      <c r="C555" s="61"/>
      <c r="D555" s="78"/>
      <c r="E555" s="205"/>
      <c r="F555" s="227"/>
    </row>
    <row r="556" spans="1:6" ht="12.75">
      <c r="A556" s="233"/>
      <c r="B556" s="22"/>
      <c r="C556" s="61"/>
      <c r="D556" s="78"/>
      <c r="E556" s="205"/>
      <c r="F556" s="227"/>
    </row>
    <row r="557" spans="1:6" ht="12.75">
      <c r="A557" s="233"/>
      <c r="B557" s="22"/>
      <c r="C557" s="61"/>
      <c r="D557" s="78"/>
      <c r="E557" s="205"/>
      <c r="F557" s="227"/>
    </row>
    <row r="558" spans="1:6" ht="15" customHeight="1">
      <c r="A558" s="233"/>
      <c r="B558" s="22"/>
      <c r="C558" s="61"/>
      <c r="D558" s="78"/>
      <c r="E558" s="205"/>
      <c r="F558" s="227"/>
    </row>
    <row r="559" spans="1:6" ht="15" customHeight="1">
      <c r="A559" s="233"/>
      <c r="B559" s="22"/>
      <c r="C559" s="61"/>
      <c r="D559" s="78"/>
      <c r="E559" s="205"/>
      <c r="F559" s="227"/>
    </row>
    <row r="560" spans="1:6" ht="15" customHeight="1">
      <c r="A560" s="233"/>
      <c r="B560" s="22"/>
      <c r="C560" s="61"/>
      <c r="D560" s="78"/>
      <c r="E560" s="205"/>
      <c r="F560" s="227"/>
    </row>
    <row r="561" spans="1:6" ht="15" customHeight="1">
      <c r="A561" s="233"/>
      <c r="B561" s="22"/>
      <c r="C561" s="61"/>
      <c r="D561" s="78"/>
      <c r="E561" s="205"/>
      <c r="F561" s="227"/>
    </row>
    <row r="562" spans="1:6" ht="15" customHeight="1" thickBot="1">
      <c r="A562" s="233"/>
      <c r="B562" s="22"/>
      <c r="C562" s="61"/>
      <c r="D562" s="78"/>
      <c r="E562" s="205"/>
      <c r="F562" s="227"/>
    </row>
    <row r="563" spans="1:21" s="17" customFormat="1" ht="29.25" customHeight="1" thickBot="1">
      <c r="A563" s="150" t="s">
        <v>188</v>
      </c>
      <c r="B563" s="151"/>
      <c r="C563" s="152"/>
      <c r="D563" s="153"/>
      <c r="E563" s="203"/>
      <c r="F563" s="327"/>
      <c r="G563" s="306"/>
      <c r="H563" s="307"/>
      <c r="I563" s="307"/>
      <c r="J563" s="307"/>
      <c r="K563" s="307"/>
      <c r="L563" s="307"/>
      <c r="M563" s="307"/>
      <c r="N563" s="307"/>
      <c r="O563" s="307"/>
      <c r="P563" s="307"/>
      <c r="Q563" s="307"/>
      <c r="R563" s="307"/>
      <c r="S563" s="307"/>
      <c r="T563" s="307"/>
      <c r="U563" s="307"/>
    </row>
    <row r="564" spans="1:6" ht="12" customHeight="1" thickBot="1">
      <c r="A564" s="6"/>
      <c r="B564" s="158" t="s">
        <v>286</v>
      </c>
      <c r="C564" s="71"/>
      <c r="D564" s="102"/>
      <c r="E564" s="160"/>
      <c r="F564" s="195"/>
    </row>
    <row r="565" spans="1:21" s="17" customFormat="1" ht="12.75">
      <c r="A565" s="248"/>
      <c r="B565" s="230" t="s">
        <v>71</v>
      </c>
      <c r="C565" s="249"/>
      <c r="D565" s="250"/>
      <c r="E565" s="251"/>
      <c r="F565" s="217"/>
      <c r="G565" s="306"/>
      <c r="H565" s="307"/>
      <c r="I565" s="307"/>
      <c r="J565" s="307"/>
      <c r="K565" s="307"/>
      <c r="L565" s="307"/>
      <c r="M565" s="307"/>
      <c r="N565" s="307"/>
      <c r="O565" s="307"/>
      <c r="P565" s="307"/>
      <c r="Q565" s="307"/>
      <c r="R565" s="307"/>
      <c r="S565" s="307"/>
      <c r="T565" s="307"/>
      <c r="U565" s="307"/>
    </row>
    <row r="566" spans="1:6" ht="12.75">
      <c r="A566" s="232" t="s">
        <v>72</v>
      </c>
      <c r="B566" s="73" t="s">
        <v>73</v>
      </c>
      <c r="C566" s="75"/>
      <c r="D566" s="109"/>
      <c r="E566" s="173"/>
      <c r="F566" s="218"/>
    </row>
    <row r="567" spans="1:6" ht="12.75" customHeight="1">
      <c r="A567" s="252"/>
      <c r="B567" s="110"/>
      <c r="C567" s="111"/>
      <c r="D567" s="112"/>
      <c r="E567" s="174"/>
      <c r="F567" s="218"/>
    </row>
    <row r="568" spans="1:6" ht="12.75">
      <c r="A568" s="225" t="s">
        <v>33</v>
      </c>
      <c r="B568" s="55" t="s">
        <v>34</v>
      </c>
      <c r="C568" s="56" t="s">
        <v>35</v>
      </c>
      <c r="D568" s="35" t="s">
        <v>139</v>
      </c>
      <c r="E568" s="196" t="s">
        <v>36</v>
      </c>
      <c r="F568" s="220" t="s">
        <v>40</v>
      </c>
    </row>
    <row r="569" spans="1:6" ht="12.75">
      <c r="A569" s="233"/>
      <c r="B569" s="60"/>
      <c r="C569" s="61"/>
      <c r="D569" s="78"/>
      <c r="E569" s="349" t="s">
        <v>250</v>
      </c>
      <c r="F569" s="350"/>
    </row>
    <row r="570" spans="1:6" ht="12.75">
      <c r="A570" s="233" t="s">
        <v>74</v>
      </c>
      <c r="B570" s="60" t="s">
        <v>75</v>
      </c>
      <c r="C570" s="61"/>
      <c r="D570" s="78"/>
      <c r="E570" s="205"/>
      <c r="F570" s="227"/>
    </row>
    <row r="571" spans="1:6" ht="25.5">
      <c r="A571" s="233"/>
      <c r="B571" s="60" t="s">
        <v>8</v>
      </c>
      <c r="C571" s="7"/>
      <c r="D571" s="78"/>
      <c r="E571" s="205"/>
      <c r="F571" s="227"/>
    </row>
    <row r="572" spans="1:6" ht="12.75">
      <c r="A572" s="233"/>
      <c r="B572" s="60" t="s">
        <v>9</v>
      </c>
      <c r="C572" s="7" t="s">
        <v>39</v>
      </c>
      <c r="D572" s="113">
        <v>80</v>
      </c>
      <c r="E572" s="332"/>
      <c r="F572" s="335"/>
    </row>
    <row r="573" spans="1:6" ht="12.75">
      <c r="A573" s="233"/>
      <c r="B573" s="60"/>
      <c r="C573" s="7"/>
      <c r="D573" s="113"/>
      <c r="E573" s="332"/>
      <c r="F573" s="335"/>
    </row>
    <row r="574" spans="1:6" ht="12.75">
      <c r="A574" s="233"/>
      <c r="B574" s="60" t="s">
        <v>10</v>
      </c>
      <c r="C574" s="7" t="s">
        <v>39</v>
      </c>
      <c r="D574" s="113">
        <v>0</v>
      </c>
      <c r="E574" s="332"/>
      <c r="F574" s="335"/>
    </row>
    <row r="575" spans="1:6" ht="12.75">
      <c r="A575" s="233"/>
      <c r="B575" s="60"/>
      <c r="C575" s="7"/>
      <c r="D575" s="113"/>
      <c r="E575" s="332"/>
      <c r="F575" s="335"/>
    </row>
    <row r="576" spans="1:6" ht="12.75">
      <c r="A576" s="233" t="s">
        <v>76</v>
      </c>
      <c r="B576" s="60" t="s">
        <v>77</v>
      </c>
      <c r="C576" s="7"/>
      <c r="D576" s="113"/>
      <c r="E576" s="332"/>
      <c r="F576" s="335"/>
    </row>
    <row r="577" spans="1:6" ht="12.75">
      <c r="A577" s="233"/>
      <c r="B577" s="22" t="s">
        <v>78</v>
      </c>
      <c r="C577" s="7" t="s">
        <v>39</v>
      </c>
      <c r="D577" s="113">
        <v>40</v>
      </c>
      <c r="E577" s="332"/>
      <c r="F577" s="335"/>
    </row>
    <row r="578" spans="1:6" ht="12.75">
      <c r="A578" s="233"/>
      <c r="B578" s="22"/>
      <c r="C578" s="7"/>
      <c r="D578" s="113"/>
      <c r="E578" s="332"/>
      <c r="F578" s="335"/>
    </row>
    <row r="579" spans="1:6" ht="12.75">
      <c r="A579" s="233"/>
      <c r="B579" s="22" t="s">
        <v>79</v>
      </c>
      <c r="C579" s="7" t="s">
        <v>39</v>
      </c>
      <c r="D579" s="113">
        <v>20</v>
      </c>
      <c r="E579" s="332"/>
      <c r="F579" s="335"/>
    </row>
    <row r="580" spans="1:6" ht="12.75">
      <c r="A580" s="233"/>
      <c r="B580" s="22" t="s">
        <v>111</v>
      </c>
      <c r="C580" s="7"/>
      <c r="D580" s="113"/>
      <c r="E580" s="332"/>
      <c r="F580" s="227"/>
    </row>
    <row r="581" spans="1:6" ht="12.75">
      <c r="A581" s="233"/>
      <c r="B581" s="22" t="s">
        <v>112</v>
      </c>
      <c r="C581" s="7" t="s">
        <v>39</v>
      </c>
      <c r="D581" s="113"/>
      <c r="E581" s="332"/>
      <c r="F581" s="216" t="s">
        <v>248</v>
      </c>
    </row>
    <row r="582" spans="1:6" ht="12.75">
      <c r="A582" s="233"/>
      <c r="B582" s="22"/>
      <c r="C582" s="7"/>
      <c r="D582" s="113"/>
      <c r="E582" s="332"/>
      <c r="F582" s="227"/>
    </row>
    <row r="583" spans="1:6" ht="12.75">
      <c r="A583" s="233"/>
      <c r="B583" s="22" t="s">
        <v>113</v>
      </c>
      <c r="C583" s="7" t="s">
        <v>39</v>
      </c>
      <c r="D583" s="113"/>
      <c r="E583" s="332"/>
      <c r="F583" s="216" t="s">
        <v>248</v>
      </c>
    </row>
    <row r="584" spans="1:6" ht="12.75">
      <c r="A584" s="233"/>
      <c r="B584" s="22"/>
      <c r="C584" s="7"/>
      <c r="D584" s="113"/>
      <c r="E584" s="332"/>
      <c r="F584" s="227"/>
    </row>
    <row r="585" spans="1:6" ht="12.75">
      <c r="A585" s="238" t="s">
        <v>269</v>
      </c>
      <c r="B585" s="90" t="s">
        <v>255</v>
      </c>
      <c r="C585" s="7"/>
      <c r="D585" s="113"/>
      <c r="E585" s="332"/>
      <c r="F585" s="227"/>
    </row>
    <row r="586" spans="1:6" ht="12.75">
      <c r="A586" s="238"/>
      <c r="B586" s="322"/>
      <c r="C586" s="7"/>
      <c r="D586" s="113"/>
      <c r="E586" s="332"/>
      <c r="F586" s="227"/>
    </row>
    <row r="587" spans="1:6" ht="12.75">
      <c r="A587" s="238" t="s">
        <v>270</v>
      </c>
      <c r="B587" s="25" t="s">
        <v>267</v>
      </c>
      <c r="C587" s="7"/>
      <c r="D587" s="113"/>
      <c r="E587" s="332"/>
      <c r="F587" s="227"/>
    </row>
    <row r="588" spans="1:6" ht="12.75">
      <c r="A588" s="233"/>
      <c r="B588" s="22"/>
      <c r="C588" s="7"/>
      <c r="D588" s="113"/>
      <c r="E588" s="332"/>
      <c r="F588" s="227"/>
    </row>
    <row r="589" spans="1:9" ht="12.75">
      <c r="A589" s="233"/>
      <c r="B589" s="25" t="s">
        <v>268</v>
      </c>
      <c r="C589" s="7" t="s">
        <v>1</v>
      </c>
      <c r="D589" s="314">
        <v>24</v>
      </c>
      <c r="E589" s="348"/>
      <c r="F589" s="335"/>
      <c r="I589" s="309">
        <f>6*2.5</f>
        <v>15</v>
      </c>
    </row>
    <row r="590" spans="1:9" ht="12.75">
      <c r="A590" s="233"/>
      <c r="B590" s="25"/>
      <c r="C590" s="7"/>
      <c r="D590" s="314"/>
      <c r="E590" s="332"/>
      <c r="F590" s="227"/>
      <c r="I590" s="309">
        <f>27675/I589</f>
        <v>1845</v>
      </c>
    </row>
    <row r="591" spans="1:6" ht="12.75">
      <c r="A591" s="233"/>
      <c r="B591" s="25"/>
      <c r="C591" s="7"/>
      <c r="D591" s="113"/>
      <c r="E591" s="332"/>
      <c r="F591" s="227"/>
    </row>
    <row r="592" spans="1:6" ht="12.75">
      <c r="A592" s="305">
        <v>22.1</v>
      </c>
      <c r="B592" s="25" t="s">
        <v>310</v>
      </c>
      <c r="C592" s="95"/>
      <c r="D592" s="93"/>
      <c r="E592" s="325"/>
      <c r="F592" s="216"/>
    </row>
    <row r="593" spans="1:6" ht="12.75">
      <c r="A593" s="305"/>
      <c r="B593" s="25"/>
      <c r="C593" s="95"/>
      <c r="D593" s="93"/>
      <c r="E593" s="325"/>
      <c r="F593" s="216"/>
    </row>
    <row r="594" spans="1:6" ht="12.75">
      <c r="A594" s="305"/>
      <c r="B594" s="25" t="s">
        <v>311</v>
      </c>
      <c r="C594" s="95" t="s">
        <v>252</v>
      </c>
      <c r="D594" s="93"/>
      <c r="E594" s="325"/>
      <c r="F594" s="97" t="s">
        <v>248</v>
      </c>
    </row>
    <row r="595" spans="1:6" ht="12.75">
      <c r="A595" s="305"/>
      <c r="B595" s="25"/>
      <c r="C595" s="95"/>
      <c r="D595" s="93"/>
      <c r="E595" s="325"/>
      <c r="F595" s="216"/>
    </row>
    <row r="596" spans="1:9" ht="12.75">
      <c r="A596" s="305"/>
      <c r="B596" s="25" t="s">
        <v>314</v>
      </c>
      <c r="C596" s="95" t="s">
        <v>252</v>
      </c>
      <c r="D596" s="93"/>
      <c r="E596" s="325"/>
      <c r="F596" s="97" t="s">
        <v>248</v>
      </c>
      <c r="I596" s="309">
        <f>SUM(F596:F597)</f>
        <v>0</v>
      </c>
    </row>
    <row r="597" spans="1:6" ht="12.75">
      <c r="A597" s="305"/>
      <c r="B597" s="25"/>
      <c r="C597" s="95"/>
      <c r="D597" s="93"/>
      <c r="E597" s="325"/>
      <c r="F597" s="216"/>
    </row>
    <row r="598" spans="1:6" ht="14.25">
      <c r="A598" s="305"/>
      <c r="B598" s="25" t="s">
        <v>322</v>
      </c>
      <c r="C598" s="95" t="s">
        <v>38</v>
      </c>
      <c r="D598" s="93"/>
      <c r="E598" s="325"/>
      <c r="F598" s="97" t="s">
        <v>248</v>
      </c>
    </row>
    <row r="599" spans="1:6" ht="12.75">
      <c r="A599" s="305"/>
      <c r="B599" s="25"/>
      <c r="C599" s="95"/>
      <c r="D599" s="93"/>
      <c r="E599" s="325"/>
      <c r="F599" s="216"/>
    </row>
    <row r="600" spans="1:6" ht="12.75">
      <c r="A600" s="305">
        <v>22.11</v>
      </c>
      <c r="B600" s="25" t="s">
        <v>315</v>
      </c>
      <c r="C600" s="95"/>
      <c r="D600" s="78"/>
      <c r="E600" s="332"/>
      <c r="F600" s="216"/>
    </row>
    <row r="601" spans="1:6" ht="12.75">
      <c r="A601" s="305"/>
      <c r="B601" s="25"/>
      <c r="C601" s="95"/>
      <c r="D601" s="93"/>
      <c r="E601" s="325"/>
      <c r="F601" s="216"/>
    </row>
    <row r="602" spans="1:6" ht="12.75">
      <c r="A602" s="305"/>
      <c r="B602" s="25" t="s">
        <v>316</v>
      </c>
      <c r="C602" s="95" t="s">
        <v>1</v>
      </c>
      <c r="D602" s="93"/>
      <c r="E602" s="325"/>
      <c r="F602" s="97" t="s">
        <v>248</v>
      </c>
    </row>
    <row r="603" spans="1:6" ht="12.75">
      <c r="A603" s="305"/>
      <c r="B603" s="25"/>
      <c r="C603" s="95"/>
      <c r="D603" s="93"/>
      <c r="E603" s="325"/>
      <c r="F603" s="216"/>
    </row>
    <row r="604" spans="1:6" ht="12.75">
      <c r="A604" s="238" t="s">
        <v>167</v>
      </c>
      <c r="B604" s="25" t="s">
        <v>341</v>
      </c>
      <c r="C604" s="7"/>
      <c r="D604" s="78"/>
      <c r="E604" s="332"/>
      <c r="F604" s="227"/>
    </row>
    <row r="605" spans="1:6" ht="12.75">
      <c r="A605" s="233"/>
      <c r="B605" s="22"/>
      <c r="C605" s="7"/>
      <c r="D605" s="78"/>
      <c r="E605" s="332"/>
      <c r="F605" s="227"/>
    </row>
    <row r="606" spans="1:6" ht="12.75">
      <c r="A606" s="233"/>
      <c r="B606" s="25" t="s">
        <v>308</v>
      </c>
      <c r="C606" s="95" t="s">
        <v>26</v>
      </c>
      <c r="D606" s="78">
        <v>3</v>
      </c>
      <c r="E606" s="332"/>
      <c r="F606" s="335"/>
    </row>
    <row r="607" spans="1:6" ht="12.75">
      <c r="A607" s="233"/>
      <c r="B607" s="25"/>
      <c r="C607" s="95"/>
      <c r="D607" s="78"/>
      <c r="E607" s="332"/>
      <c r="F607" s="335"/>
    </row>
    <row r="608" spans="1:6" ht="12.75">
      <c r="A608" s="233"/>
      <c r="B608" s="25" t="s">
        <v>236</v>
      </c>
      <c r="C608" s="95" t="s">
        <v>26</v>
      </c>
      <c r="D608" s="78">
        <v>3</v>
      </c>
      <c r="E608" s="332"/>
      <c r="F608" s="335"/>
    </row>
    <row r="609" spans="1:6" ht="12.75">
      <c r="A609" s="233"/>
      <c r="B609" s="22"/>
      <c r="C609" s="7"/>
      <c r="D609" s="78"/>
      <c r="E609" s="205"/>
      <c r="F609" s="227"/>
    </row>
    <row r="610" spans="1:6" ht="12.75">
      <c r="A610" s="233"/>
      <c r="B610" s="25"/>
      <c r="C610" s="95"/>
      <c r="D610" s="78"/>
      <c r="E610" s="205"/>
      <c r="F610" s="227"/>
    </row>
    <row r="611" spans="1:6" ht="12.75">
      <c r="A611" s="233"/>
      <c r="B611" s="25"/>
      <c r="C611" s="95"/>
      <c r="D611" s="78"/>
      <c r="E611" s="205"/>
      <c r="F611" s="227"/>
    </row>
    <row r="612" spans="1:6" ht="12.75">
      <c r="A612" s="233"/>
      <c r="B612" s="25"/>
      <c r="C612" s="95"/>
      <c r="D612" s="78"/>
      <c r="E612" s="205"/>
      <c r="F612" s="227"/>
    </row>
    <row r="613" spans="1:6" ht="12.75">
      <c r="A613" s="305"/>
      <c r="B613" s="25"/>
      <c r="C613" s="95"/>
      <c r="D613" s="78"/>
      <c r="E613" s="205"/>
      <c r="F613" s="227"/>
    </row>
    <row r="614" spans="1:6" ht="12.75">
      <c r="A614" s="305"/>
      <c r="B614" s="25"/>
      <c r="C614" s="95"/>
      <c r="D614" s="78"/>
      <c r="E614" s="205"/>
      <c r="F614" s="227"/>
    </row>
    <row r="615" spans="1:6" ht="12.75">
      <c r="A615" s="233"/>
      <c r="B615" s="22"/>
      <c r="C615" s="7"/>
      <c r="D615" s="78"/>
      <c r="E615" s="205"/>
      <c r="F615" s="227"/>
    </row>
    <row r="616" spans="1:6" ht="12.75">
      <c r="A616" s="238"/>
      <c r="B616" s="25"/>
      <c r="C616" s="7"/>
      <c r="D616" s="78"/>
      <c r="E616" s="205"/>
      <c r="F616" s="227"/>
    </row>
    <row r="617" spans="1:6" ht="12.75">
      <c r="A617" s="233"/>
      <c r="B617" s="22"/>
      <c r="C617" s="7"/>
      <c r="D617" s="78"/>
      <c r="E617" s="205"/>
      <c r="F617" s="227"/>
    </row>
    <row r="618" spans="1:6" ht="12.75">
      <c r="A618" s="233"/>
      <c r="B618" s="25"/>
      <c r="C618" s="95"/>
      <c r="D618" s="78"/>
      <c r="E618" s="205"/>
      <c r="F618" s="227"/>
    </row>
    <row r="619" spans="1:6" ht="12.75">
      <c r="A619" s="233"/>
      <c r="B619" s="25"/>
      <c r="C619" s="95"/>
      <c r="D619" s="78"/>
      <c r="E619" s="205"/>
      <c r="F619" s="227"/>
    </row>
    <row r="620" spans="1:6" ht="12.75">
      <c r="A620" s="233"/>
      <c r="B620" s="25"/>
      <c r="C620" s="95"/>
      <c r="D620" s="78"/>
      <c r="E620" s="205"/>
      <c r="F620" s="227"/>
    </row>
    <row r="621" spans="1:6" ht="12.75">
      <c r="A621" s="305"/>
      <c r="B621" s="25"/>
      <c r="C621" s="95"/>
      <c r="D621" s="93"/>
      <c r="E621" s="97"/>
      <c r="F621" s="216"/>
    </row>
    <row r="622" spans="1:21" s="17" customFormat="1" ht="11.25" customHeight="1">
      <c r="A622" s="233"/>
      <c r="B622" s="22"/>
      <c r="C622" s="7"/>
      <c r="D622" s="78"/>
      <c r="E622" s="205"/>
      <c r="F622" s="227"/>
      <c r="G622" s="306"/>
      <c r="H622" s="307"/>
      <c r="I622" s="307"/>
      <c r="J622" s="307"/>
      <c r="K622" s="307"/>
      <c r="L622" s="307"/>
      <c r="M622" s="307"/>
      <c r="N622" s="307"/>
      <c r="O622" s="307"/>
      <c r="P622" s="307"/>
      <c r="Q622" s="307"/>
      <c r="R622" s="307"/>
      <c r="S622" s="307"/>
      <c r="T622" s="307"/>
      <c r="U622" s="307"/>
    </row>
    <row r="623" spans="1:21" s="17" customFormat="1" ht="12.75">
      <c r="A623" s="233"/>
      <c r="B623" s="25"/>
      <c r="C623" s="95"/>
      <c r="D623" s="78"/>
      <c r="E623" s="205"/>
      <c r="F623" s="227"/>
      <c r="G623" s="306"/>
      <c r="H623" s="307"/>
      <c r="I623" s="307"/>
      <c r="J623" s="307"/>
      <c r="K623" s="307"/>
      <c r="L623" s="307"/>
      <c r="M623" s="307"/>
      <c r="N623" s="307"/>
      <c r="O623" s="307"/>
      <c r="P623" s="307"/>
      <c r="Q623" s="307"/>
      <c r="R623" s="307"/>
      <c r="S623" s="307"/>
      <c r="T623" s="307"/>
      <c r="U623" s="307"/>
    </row>
    <row r="624" spans="1:6" ht="12.75">
      <c r="A624" s="233"/>
      <c r="B624" s="22"/>
      <c r="C624" s="7"/>
      <c r="D624" s="78"/>
      <c r="E624" s="205"/>
      <c r="F624" s="227"/>
    </row>
    <row r="625" spans="1:6" ht="12.75" customHeight="1">
      <c r="A625" s="233"/>
      <c r="B625" s="22"/>
      <c r="C625" s="7"/>
      <c r="D625" s="78"/>
      <c r="E625" s="205"/>
      <c r="F625" s="227"/>
    </row>
    <row r="626" spans="1:6" ht="12.75">
      <c r="A626" s="233"/>
      <c r="B626" s="22"/>
      <c r="C626" s="7"/>
      <c r="D626" s="78"/>
      <c r="E626" s="205"/>
      <c r="F626" s="227"/>
    </row>
    <row r="627" spans="1:6" ht="12.75">
      <c r="A627" s="233"/>
      <c r="B627" s="22"/>
      <c r="C627" s="7"/>
      <c r="D627" s="78"/>
      <c r="E627" s="205"/>
      <c r="F627" s="227"/>
    </row>
    <row r="628" spans="1:8" ht="13.5" thickBot="1">
      <c r="A628" s="233"/>
      <c r="B628" s="22"/>
      <c r="C628" s="7"/>
      <c r="D628" s="78"/>
      <c r="E628" s="205"/>
      <c r="F628" s="227"/>
      <c r="H628" s="307"/>
    </row>
    <row r="629" spans="1:8" ht="13.5" thickBot="1">
      <c r="A629" s="150" t="s">
        <v>189</v>
      </c>
      <c r="B629" s="151"/>
      <c r="C629" s="152"/>
      <c r="D629" s="153"/>
      <c r="E629" s="203"/>
      <c r="F629" s="327"/>
      <c r="H629" s="337"/>
    </row>
    <row r="630" spans="1:6" ht="13.5" thickBot="1">
      <c r="A630" s="8"/>
      <c r="B630" s="156" t="s">
        <v>287</v>
      </c>
      <c r="C630" s="107"/>
      <c r="D630" s="108"/>
      <c r="E630" s="160"/>
      <c r="F630" s="192"/>
    </row>
    <row r="631" spans="1:6" ht="12.75">
      <c r="A631" s="248"/>
      <c r="B631" s="285" t="s">
        <v>238</v>
      </c>
      <c r="C631" s="249"/>
      <c r="D631" s="250"/>
      <c r="E631" s="251"/>
      <c r="F631" s="217"/>
    </row>
    <row r="632" spans="1:6" ht="12.75">
      <c r="A632" s="232" t="s">
        <v>237</v>
      </c>
      <c r="B632" s="73" t="s">
        <v>239</v>
      </c>
      <c r="C632" s="75"/>
      <c r="D632" s="109"/>
      <c r="E632" s="173"/>
      <c r="F632" s="218"/>
    </row>
    <row r="633" spans="1:6" ht="12.75">
      <c r="A633" s="252"/>
      <c r="B633" s="110"/>
      <c r="C633" s="111"/>
      <c r="D633" s="112"/>
      <c r="E633" s="174"/>
      <c r="F633" s="218"/>
    </row>
    <row r="634" spans="1:6" ht="12.75">
      <c r="A634" s="225" t="s">
        <v>33</v>
      </c>
      <c r="B634" s="55" t="s">
        <v>34</v>
      </c>
      <c r="C634" s="56" t="s">
        <v>35</v>
      </c>
      <c r="D634" s="35" t="s">
        <v>139</v>
      </c>
      <c r="E634" s="196" t="s">
        <v>36</v>
      </c>
      <c r="F634" s="220" t="s">
        <v>40</v>
      </c>
    </row>
    <row r="635" spans="1:6" ht="12.75">
      <c r="A635" s="233"/>
      <c r="B635" s="60"/>
      <c r="C635" s="61"/>
      <c r="D635" s="78"/>
      <c r="E635" s="352" t="s">
        <v>250</v>
      </c>
      <c r="F635" s="353"/>
    </row>
    <row r="636" spans="1:6" ht="12.75">
      <c r="A636" s="238" t="s">
        <v>240</v>
      </c>
      <c r="B636" s="90" t="s">
        <v>241</v>
      </c>
      <c r="C636" s="61"/>
      <c r="D636" s="78"/>
      <c r="E636" s="205"/>
      <c r="F636" s="227"/>
    </row>
    <row r="637" spans="1:6" ht="12.75">
      <c r="A637" s="233"/>
      <c r="B637" s="90" t="s">
        <v>242</v>
      </c>
      <c r="C637" s="95" t="s">
        <v>26</v>
      </c>
      <c r="D637" s="78">
        <v>1</v>
      </c>
      <c r="E637" s="332"/>
      <c r="F637" s="335"/>
    </row>
    <row r="638" spans="1:6" ht="12.75">
      <c r="A638" s="233"/>
      <c r="B638" s="60"/>
      <c r="C638" s="7"/>
      <c r="D638" s="113"/>
      <c r="E638" s="205"/>
      <c r="F638" s="227"/>
    </row>
    <row r="639" spans="1:6" ht="12.75">
      <c r="A639" s="233"/>
      <c r="B639" s="60"/>
      <c r="C639" s="7"/>
      <c r="D639" s="113"/>
      <c r="E639" s="205"/>
      <c r="F639" s="227"/>
    </row>
    <row r="640" spans="1:6" ht="12.75">
      <c r="A640" s="233"/>
      <c r="B640" s="60"/>
      <c r="C640" s="7"/>
      <c r="D640" s="113"/>
      <c r="E640" s="205"/>
      <c r="F640" s="216"/>
    </row>
    <row r="641" spans="1:6" ht="12.75">
      <c r="A641" s="233"/>
      <c r="B641" s="60"/>
      <c r="C641" s="7"/>
      <c r="D641" s="113"/>
      <c r="E641" s="205"/>
      <c r="F641" s="227"/>
    </row>
    <row r="642" spans="1:6" ht="12.75">
      <c r="A642" s="233"/>
      <c r="B642" s="60"/>
      <c r="C642" s="7"/>
      <c r="D642" s="113"/>
      <c r="E642" s="205"/>
      <c r="F642" s="227"/>
    </row>
    <row r="643" spans="1:6" ht="12.75">
      <c r="A643" s="233"/>
      <c r="B643" s="22"/>
      <c r="C643" s="7"/>
      <c r="D643" s="113"/>
      <c r="E643" s="205"/>
      <c r="F643" s="227"/>
    </row>
    <row r="644" spans="1:6" ht="12.75">
      <c r="A644" s="233"/>
      <c r="B644" s="22"/>
      <c r="C644" s="7"/>
      <c r="D644" s="113"/>
      <c r="E644" s="205"/>
      <c r="F644" s="227"/>
    </row>
    <row r="645" spans="1:6" ht="12.75">
      <c r="A645" s="233"/>
      <c r="B645" s="22"/>
      <c r="C645" s="7"/>
      <c r="D645" s="113"/>
      <c r="E645" s="205"/>
      <c r="F645" s="227"/>
    </row>
    <row r="646" spans="1:6" ht="12.75">
      <c r="A646" s="233"/>
      <c r="B646" s="22"/>
      <c r="C646" s="7"/>
      <c r="D646" s="113"/>
      <c r="E646" s="205"/>
      <c r="F646" s="227"/>
    </row>
    <row r="647" spans="1:6" ht="12.75">
      <c r="A647" s="233"/>
      <c r="B647" s="22"/>
      <c r="C647" s="7"/>
      <c r="D647" s="113"/>
      <c r="E647" s="205"/>
      <c r="F647" s="216"/>
    </row>
    <row r="648" spans="1:6" ht="12.75">
      <c r="A648" s="233"/>
      <c r="B648" s="22"/>
      <c r="C648" s="7"/>
      <c r="D648" s="113"/>
      <c r="E648" s="205"/>
      <c r="F648" s="227"/>
    </row>
    <row r="649" spans="1:6" ht="11.25" customHeight="1">
      <c r="A649" s="233"/>
      <c r="B649" s="22"/>
      <c r="C649" s="7"/>
      <c r="D649" s="113"/>
      <c r="E649" s="205"/>
      <c r="F649" s="216"/>
    </row>
    <row r="650" spans="1:6" ht="12.75">
      <c r="A650" s="233"/>
      <c r="B650" s="22"/>
      <c r="C650" s="7"/>
      <c r="D650" s="113"/>
      <c r="E650" s="205"/>
      <c r="F650" s="227"/>
    </row>
    <row r="651" spans="1:6" ht="12.75">
      <c r="A651" s="233"/>
      <c r="B651" s="60"/>
      <c r="C651" s="7"/>
      <c r="D651" s="113"/>
      <c r="E651" s="205"/>
      <c r="F651" s="227"/>
    </row>
    <row r="652" spans="1:6" ht="12.75">
      <c r="A652" s="233"/>
      <c r="B652" s="22"/>
      <c r="C652" s="7"/>
      <c r="D652" s="113"/>
      <c r="E652" s="205"/>
      <c r="F652" s="227"/>
    </row>
    <row r="653" spans="1:6" ht="12.75">
      <c r="A653" s="233"/>
      <c r="B653" s="22"/>
      <c r="C653" s="7"/>
      <c r="D653" s="113"/>
      <c r="E653" s="205"/>
      <c r="F653" s="227"/>
    </row>
    <row r="654" spans="1:6" ht="12.75">
      <c r="A654" s="233"/>
      <c r="B654" s="22"/>
      <c r="C654" s="7"/>
      <c r="D654" s="113"/>
      <c r="E654" s="205"/>
      <c r="F654" s="227"/>
    </row>
    <row r="655" spans="1:6" ht="12.75">
      <c r="A655" s="233"/>
      <c r="B655" s="22"/>
      <c r="C655" s="7"/>
      <c r="D655" s="113"/>
      <c r="E655" s="205"/>
      <c r="F655" s="227"/>
    </row>
    <row r="656" spans="1:6" ht="12.75">
      <c r="A656" s="233"/>
      <c r="B656" s="22"/>
      <c r="C656" s="7"/>
      <c r="D656" s="113"/>
      <c r="E656" s="205"/>
      <c r="F656" s="227"/>
    </row>
    <row r="657" spans="1:6" ht="12.75">
      <c r="A657" s="233"/>
      <c r="B657" s="22"/>
      <c r="C657" s="7"/>
      <c r="D657" s="78"/>
      <c r="E657" s="205"/>
      <c r="F657" s="227"/>
    </row>
    <row r="658" spans="1:6" ht="12.75">
      <c r="A658" s="233"/>
      <c r="B658" s="25"/>
      <c r="C658" s="95"/>
      <c r="D658" s="78"/>
      <c r="E658" s="205"/>
      <c r="F658" s="227"/>
    </row>
    <row r="659" spans="1:6" ht="12.75">
      <c r="A659" s="233"/>
      <c r="B659" s="25"/>
      <c r="C659" s="95"/>
      <c r="D659" s="78"/>
      <c r="E659" s="205"/>
      <c r="F659" s="227"/>
    </row>
    <row r="660" spans="1:6" ht="12.75">
      <c r="A660" s="233"/>
      <c r="B660" s="25"/>
      <c r="C660" s="95"/>
      <c r="D660" s="78"/>
      <c r="E660" s="205"/>
      <c r="F660" s="227"/>
    </row>
    <row r="661" spans="1:6" ht="12.75">
      <c r="A661" s="233"/>
      <c r="B661" s="25"/>
      <c r="C661" s="95"/>
      <c r="D661" s="78"/>
      <c r="E661" s="205"/>
      <c r="F661" s="227"/>
    </row>
    <row r="662" spans="1:6" ht="12.75">
      <c r="A662" s="233"/>
      <c r="B662" s="25"/>
      <c r="C662" s="95"/>
      <c r="D662" s="78"/>
      <c r="E662" s="205"/>
      <c r="F662" s="227"/>
    </row>
    <row r="663" spans="1:6" ht="12.75">
      <c r="A663" s="233"/>
      <c r="B663" s="22"/>
      <c r="C663" s="7"/>
      <c r="D663" s="78"/>
      <c r="E663" s="205"/>
      <c r="F663" s="227"/>
    </row>
    <row r="664" spans="1:6" ht="12.75">
      <c r="A664" s="238"/>
      <c r="B664" s="25"/>
      <c r="C664" s="7"/>
      <c r="D664" s="78"/>
      <c r="E664" s="205"/>
      <c r="F664" s="227"/>
    </row>
    <row r="665" spans="1:6" ht="12.75">
      <c r="A665" s="233"/>
      <c r="B665" s="22"/>
      <c r="C665" s="7"/>
      <c r="D665" s="78"/>
      <c r="E665" s="205"/>
      <c r="F665" s="227"/>
    </row>
    <row r="666" spans="1:6" ht="12.75">
      <c r="A666" s="233"/>
      <c r="B666" s="25"/>
      <c r="C666" s="95"/>
      <c r="D666" s="78"/>
      <c r="E666" s="205"/>
      <c r="F666" s="227"/>
    </row>
    <row r="667" spans="1:6" ht="12.75">
      <c r="A667" s="233"/>
      <c r="B667" s="25"/>
      <c r="C667" s="95"/>
      <c r="D667" s="78"/>
      <c r="E667" s="205"/>
      <c r="F667" s="227"/>
    </row>
    <row r="668" spans="1:6" ht="12.75">
      <c r="A668" s="233"/>
      <c r="B668" s="25"/>
      <c r="C668" s="95"/>
      <c r="D668" s="78"/>
      <c r="E668" s="205"/>
      <c r="F668" s="227"/>
    </row>
    <row r="669" spans="1:6" ht="12.75">
      <c r="A669" s="233"/>
      <c r="B669" s="22"/>
      <c r="C669" s="7"/>
      <c r="D669" s="78"/>
      <c r="E669" s="205"/>
      <c r="F669" s="227"/>
    </row>
    <row r="670" spans="1:6" ht="12.75">
      <c r="A670" s="233"/>
      <c r="B670" s="25"/>
      <c r="C670" s="95"/>
      <c r="D670" s="78"/>
      <c r="E670" s="205"/>
      <c r="F670" s="227"/>
    </row>
    <row r="671" spans="1:6" ht="12.75">
      <c r="A671" s="233"/>
      <c r="B671" s="22"/>
      <c r="C671" s="7"/>
      <c r="D671" s="78"/>
      <c r="E671" s="205"/>
      <c r="F671" s="227"/>
    </row>
    <row r="672" spans="1:6" ht="12.75">
      <c r="A672" s="233"/>
      <c r="B672" s="25"/>
      <c r="C672" s="95"/>
      <c r="D672" s="78"/>
      <c r="E672" s="205"/>
      <c r="F672" s="227"/>
    </row>
    <row r="673" spans="1:6" ht="12.75">
      <c r="A673" s="233"/>
      <c r="B673" s="22"/>
      <c r="C673" s="7"/>
      <c r="D673" s="78"/>
      <c r="E673" s="205"/>
      <c r="F673" s="227"/>
    </row>
    <row r="674" spans="1:6" ht="12.75">
      <c r="A674" s="233"/>
      <c r="B674" s="22"/>
      <c r="C674" s="7"/>
      <c r="D674" s="78"/>
      <c r="E674" s="205"/>
      <c r="F674" s="227"/>
    </row>
    <row r="675" spans="1:6" ht="12.75">
      <c r="A675" s="233"/>
      <c r="B675" s="22"/>
      <c r="C675" s="7"/>
      <c r="D675" s="78"/>
      <c r="E675" s="205"/>
      <c r="F675" s="227"/>
    </row>
    <row r="676" spans="1:6" ht="12.75">
      <c r="A676" s="233"/>
      <c r="B676" s="22"/>
      <c r="C676" s="7"/>
      <c r="D676" s="78"/>
      <c r="E676" s="205"/>
      <c r="F676" s="227"/>
    </row>
    <row r="677" spans="1:6" ht="12.75">
      <c r="A677" s="233"/>
      <c r="B677" s="22"/>
      <c r="C677" s="7"/>
      <c r="D677" s="78"/>
      <c r="E677" s="205"/>
      <c r="F677" s="227"/>
    </row>
    <row r="678" spans="1:6" ht="12.75">
      <c r="A678" s="233"/>
      <c r="B678" s="22"/>
      <c r="C678" s="7"/>
      <c r="D678" s="78"/>
      <c r="E678" s="205"/>
      <c r="F678" s="227"/>
    </row>
    <row r="679" spans="1:6" ht="12.75">
      <c r="A679" s="233"/>
      <c r="B679" s="22"/>
      <c r="C679" s="7"/>
      <c r="D679" s="78"/>
      <c r="E679" s="205"/>
      <c r="F679" s="227"/>
    </row>
    <row r="680" spans="1:6" ht="12.75">
      <c r="A680" s="233"/>
      <c r="B680" s="22"/>
      <c r="C680" s="7"/>
      <c r="D680" s="78"/>
      <c r="E680" s="205"/>
      <c r="F680" s="227"/>
    </row>
    <row r="681" spans="1:6" ht="12.75">
      <c r="A681" s="233"/>
      <c r="B681" s="22"/>
      <c r="C681" s="7"/>
      <c r="D681" s="78"/>
      <c r="E681" s="205"/>
      <c r="F681" s="227"/>
    </row>
    <row r="682" spans="1:6" ht="12.75">
      <c r="A682" s="233"/>
      <c r="B682" s="22"/>
      <c r="C682" s="7"/>
      <c r="D682" s="78"/>
      <c r="E682" s="205"/>
      <c r="F682" s="227"/>
    </row>
    <row r="683" spans="1:6" ht="12.75">
      <c r="A683" s="233"/>
      <c r="B683" s="22"/>
      <c r="C683" s="7"/>
      <c r="D683" s="78"/>
      <c r="E683" s="205"/>
      <c r="F683" s="227"/>
    </row>
    <row r="684" spans="1:6" ht="12.75">
      <c r="A684" s="233"/>
      <c r="B684" s="22"/>
      <c r="C684" s="7"/>
      <c r="D684" s="78"/>
      <c r="E684" s="205"/>
      <c r="F684" s="227"/>
    </row>
    <row r="685" spans="1:6" ht="12.75">
      <c r="A685" s="233"/>
      <c r="B685" s="22"/>
      <c r="C685" s="7"/>
      <c r="D685" s="78"/>
      <c r="E685" s="205"/>
      <c r="F685" s="227"/>
    </row>
    <row r="686" spans="1:6" ht="12.75">
      <c r="A686" s="233"/>
      <c r="B686" s="22"/>
      <c r="C686" s="7"/>
      <c r="D686" s="78"/>
      <c r="E686" s="205"/>
      <c r="F686" s="227"/>
    </row>
    <row r="687" spans="1:6" ht="12.75">
      <c r="A687" s="233"/>
      <c r="B687" s="22"/>
      <c r="C687" s="7"/>
      <c r="D687" s="78"/>
      <c r="E687" s="205"/>
      <c r="F687" s="227"/>
    </row>
    <row r="688" spans="1:6" ht="12.75">
      <c r="A688" s="233"/>
      <c r="B688" s="22"/>
      <c r="C688" s="7"/>
      <c r="D688" s="78"/>
      <c r="E688" s="205"/>
      <c r="F688" s="227"/>
    </row>
    <row r="689" spans="1:6" ht="12.75">
      <c r="A689" s="233"/>
      <c r="B689" s="22"/>
      <c r="C689" s="7"/>
      <c r="D689" s="78"/>
      <c r="E689" s="205"/>
      <c r="F689" s="227"/>
    </row>
    <row r="690" spans="1:6" ht="12.75">
      <c r="A690" s="233"/>
      <c r="B690" s="22"/>
      <c r="C690" s="7"/>
      <c r="D690" s="78"/>
      <c r="E690" s="205"/>
      <c r="F690" s="227"/>
    </row>
    <row r="691" spans="1:21" s="17" customFormat="1" ht="12.75">
      <c r="A691" s="233"/>
      <c r="B691" s="22"/>
      <c r="C691" s="7"/>
      <c r="D691" s="78"/>
      <c r="E691" s="205"/>
      <c r="F691" s="227"/>
      <c r="G691" s="306"/>
      <c r="H691" s="307"/>
      <c r="I691" s="307"/>
      <c r="J691" s="307"/>
      <c r="K691" s="307"/>
      <c r="L691" s="307"/>
      <c r="M691" s="307"/>
      <c r="N691" s="307"/>
      <c r="O691" s="307"/>
      <c r="P691" s="307"/>
      <c r="Q691" s="307"/>
      <c r="R691" s="307"/>
      <c r="S691" s="307"/>
      <c r="T691" s="307"/>
      <c r="U691" s="307"/>
    </row>
    <row r="692" spans="1:21" s="17" customFormat="1" ht="11.25" customHeight="1">
      <c r="A692" s="233"/>
      <c r="B692" s="22"/>
      <c r="C692" s="7"/>
      <c r="D692" s="78"/>
      <c r="E692" s="205"/>
      <c r="F692" s="227"/>
      <c r="G692" s="306"/>
      <c r="H692" s="307"/>
      <c r="I692" s="307"/>
      <c r="J692" s="307"/>
      <c r="K692" s="307"/>
      <c r="L692" s="307"/>
      <c r="M692" s="307"/>
      <c r="N692" s="307"/>
      <c r="O692" s="307"/>
      <c r="P692" s="307"/>
      <c r="Q692" s="307"/>
      <c r="R692" s="307"/>
      <c r="S692" s="307"/>
      <c r="T692" s="307"/>
      <c r="U692" s="307"/>
    </row>
    <row r="693" spans="1:21" s="17" customFormat="1" ht="11.25" customHeight="1">
      <c r="A693" s="233"/>
      <c r="B693" s="22"/>
      <c r="C693" s="7"/>
      <c r="D693" s="78"/>
      <c r="E693" s="205"/>
      <c r="F693" s="227"/>
      <c r="G693" s="306"/>
      <c r="H693" s="307"/>
      <c r="I693" s="307"/>
      <c r="J693" s="307"/>
      <c r="K693" s="307"/>
      <c r="L693" s="307"/>
      <c r="M693" s="307"/>
      <c r="N693" s="307"/>
      <c r="O693" s="307"/>
      <c r="P693" s="307"/>
      <c r="Q693" s="307"/>
      <c r="R693" s="307"/>
      <c r="S693" s="307"/>
      <c r="T693" s="307"/>
      <c r="U693" s="307"/>
    </row>
    <row r="694" spans="1:21" s="17" customFormat="1" ht="12.75">
      <c r="A694" s="233"/>
      <c r="B694" s="22"/>
      <c r="C694" s="7"/>
      <c r="D694" s="78"/>
      <c r="E694" s="205"/>
      <c r="F694" s="227"/>
      <c r="G694" s="306"/>
      <c r="H694" s="307"/>
      <c r="I694" s="307"/>
      <c r="J694" s="307"/>
      <c r="K694" s="307"/>
      <c r="L694" s="307"/>
      <c r="M694" s="307"/>
      <c r="N694" s="307"/>
      <c r="O694" s="307"/>
      <c r="P694" s="307"/>
      <c r="Q694" s="307"/>
      <c r="R694" s="307"/>
      <c r="S694" s="307"/>
      <c r="T694" s="307"/>
      <c r="U694" s="307"/>
    </row>
    <row r="695" spans="1:6" ht="12.75">
      <c r="A695" s="233"/>
      <c r="B695" s="22"/>
      <c r="C695" s="7"/>
      <c r="D695" s="78"/>
      <c r="E695" s="205"/>
      <c r="F695" s="227"/>
    </row>
    <row r="696" spans="1:6" ht="12.75">
      <c r="A696" s="233"/>
      <c r="B696" s="22"/>
      <c r="C696" s="7"/>
      <c r="D696" s="78"/>
      <c r="E696" s="205"/>
      <c r="F696" s="227"/>
    </row>
    <row r="697" spans="1:6" ht="12.75">
      <c r="A697" s="233"/>
      <c r="B697" s="22"/>
      <c r="C697" s="7"/>
      <c r="D697" s="78"/>
      <c r="E697" s="205"/>
      <c r="F697" s="227"/>
    </row>
    <row r="698" spans="1:6" ht="13.5" thickBot="1">
      <c r="A698" s="233"/>
      <c r="B698" s="22"/>
      <c r="C698" s="7"/>
      <c r="D698" s="78"/>
      <c r="E698" s="205"/>
      <c r="F698" s="227"/>
    </row>
    <row r="699" spans="1:6" ht="13.5" thickBot="1">
      <c r="A699" s="150" t="s">
        <v>334</v>
      </c>
      <c r="B699" s="151"/>
      <c r="C699" s="152"/>
      <c r="D699" s="153"/>
      <c r="E699" s="203"/>
      <c r="F699" s="331"/>
    </row>
    <row r="700" spans="1:6" ht="12.75">
      <c r="A700" s="8"/>
      <c r="B700" s="156" t="s">
        <v>288</v>
      </c>
      <c r="C700" s="107"/>
      <c r="D700" s="108"/>
      <c r="E700" s="160"/>
      <c r="F700" s="192"/>
    </row>
    <row r="701" spans="1:6" ht="13.5" thickBot="1">
      <c r="A701" s="8"/>
      <c r="B701" s="156"/>
      <c r="C701" s="107"/>
      <c r="D701" s="108"/>
      <c r="E701" s="160"/>
      <c r="F701" s="192"/>
    </row>
    <row r="702" spans="1:6" ht="12.75">
      <c r="A702" s="248"/>
      <c r="B702" s="230" t="s">
        <v>140</v>
      </c>
      <c r="C702" s="210"/>
      <c r="D702" s="250"/>
      <c r="E702" s="251"/>
      <c r="F702" s="217"/>
    </row>
    <row r="703" spans="1:6" ht="12.75">
      <c r="A703" s="232" t="s">
        <v>141</v>
      </c>
      <c r="B703" s="73" t="s">
        <v>67</v>
      </c>
      <c r="C703" s="119"/>
      <c r="D703" s="109"/>
      <c r="E703" s="173"/>
      <c r="F703" s="218"/>
    </row>
    <row r="704" spans="1:6" ht="12.75">
      <c r="A704" s="252"/>
      <c r="B704" s="110"/>
      <c r="C704" s="120"/>
      <c r="D704" s="112"/>
      <c r="E704" s="174"/>
      <c r="F704" s="218"/>
    </row>
    <row r="705" spans="1:6" ht="12.75">
      <c r="A705" s="225" t="s">
        <v>33</v>
      </c>
      <c r="B705" s="55" t="s">
        <v>34</v>
      </c>
      <c r="C705" s="121" t="s">
        <v>35</v>
      </c>
      <c r="D705" s="35" t="s">
        <v>139</v>
      </c>
      <c r="E705" s="196" t="s">
        <v>36</v>
      </c>
      <c r="F705" s="220" t="s">
        <v>40</v>
      </c>
    </row>
    <row r="706" spans="1:6" ht="12.75">
      <c r="A706" s="253"/>
      <c r="B706" s="22"/>
      <c r="C706" s="122"/>
      <c r="D706" s="78"/>
      <c r="E706" s="349" t="s">
        <v>250</v>
      </c>
      <c r="F706" s="350"/>
    </row>
    <row r="707" spans="1:6" ht="25.5">
      <c r="A707" s="233" t="s">
        <v>174</v>
      </c>
      <c r="B707" s="90" t="s">
        <v>303</v>
      </c>
      <c r="C707" s="11"/>
      <c r="D707" s="78"/>
      <c r="E707" s="205"/>
      <c r="F707" s="227"/>
    </row>
    <row r="708" spans="1:6" ht="25.5">
      <c r="A708" s="233"/>
      <c r="B708" s="60" t="s">
        <v>176</v>
      </c>
      <c r="C708" s="11"/>
      <c r="D708" s="78"/>
      <c r="E708" s="205"/>
      <c r="F708" s="227"/>
    </row>
    <row r="709" spans="1:6" ht="12.75">
      <c r="A709" s="233"/>
      <c r="B709" s="60"/>
      <c r="C709" s="11"/>
      <c r="D709" s="78"/>
      <c r="E709" s="282"/>
      <c r="F709" s="227"/>
    </row>
    <row r="710" spans="1:6" ht="12.75">
      <c r="A710" s="233"/>
      <c r="B710" s="90" t="s">
        <v>177</v>
      </c>
      <c r="C710" s="11" t="s">
        <v>55</v>
      </c>
      <c r="D710" s="317">
        <v>0</v>
      </c>
      <c r="E710" s="332"/>
      <c r="F710" s="335"/>
    </row>
    <row r="711" spans="1:21" s="17" customFormat="1" ht="12.75">
      <c r="A711" s="233"/>
      <c r="B711" s="90"/>
      <c r="C711" s="11"/>
      <c r="D711" s="78"/>
      <c r="E711" s="332"/>
      <c r="F711" s="335"/>
      <c r="G711" s="306"/>
      <c r="H711" s="307"/>
      <c r="I711" s="307"/>
      <c r="J711" s="307"/>
      <c r="K711" s="307"/>
      <c r="L711" s="307"/>
      <c r="M711" s="307"/>
      <c r="N711" s="307"/>
      <c r="O711" s="307"/>
      <c r="P711" s="307"/>
      <c r="Q711" s="307"/>
      <c r="R711" s="307"/>
      <c r="S711" s="307"/>
      <c r="T711" s="307"/>
      <c r="U711" s="307"/>
    </row>
    <row r="712" spans="1:21" s="17" customFormat="1" ht="25.5">
      <c r="A712" s="233" t="s">
        <v>142</v>
      </c>
      <c r="B712" s="90" t="s">
        <v>304</v>
      </c>
      <c r="C712" s="11"/>
      <c r="D712" s="78"/>
      <c r="E712" s="332"/>
      <c r="F712" s="335"/>
      <c r="G712" s="306"/>
      <c r="H712" s="307"/>
      <c r="I712" s="307"/>
      <c r="J712" s="307"/>
      <c r="K712" s="307"/>
      <c r="L712" s="307"/>
      <c r="M712" s="307"/>
      <c r="N712" s="307"/>
      <c r="O712" s="307"/>
      <c r="P712" s="307"/>
      <c r="Q712" s="307"/>
      <c r="R712" s="307"/>
      <c r="S712" s="307"/>
      <c r="T712" s="307"/>
      <c r="U712" s="307"/>
    </row>
    <row r="713" spans="1:21" s="17" customFormat="1" ht="12.75">
      <c r="A713" s="233"/>
      <c r="B713" s="60" t="s">
        <v>143</v>
      </c>
      <c r="C713" s="11" t="s">
        <v>55</v>
      </c>
      <c r="D713" s="78">
        <v>0</v>
      </c>
      <c r="E713" s="325"/>
      <c r="F713" s="335"/>
      <c r="G713" s="306"/>
      <c r="H713" s="307"/>
      <c r="I713" s="307"/>
      <c r="J713" s="307"/>
      <c r="K713" s="307"/>
      <c r="L713" s="307"/>
      <c r="M713" s="307"/>
      <c r="N713" s="307"/>
      <c r="O713" s="307"/>
      <c r="P713" s="307"/>
      <c r="Q713" s="307"/>
      <c r="R713" s="307"/>
      <c r="S713" s="307"/>
      <c r="T713" s="307"/>
      <c r="U713" s="307"/>
    </row>
    <row r="714" spans="1:21" s="17" customFormat="1" ht="12.75">
      <c r="A714" s="233"/>
      <c r="B714" s="60"/>
      <c r="C714" s="11"/>
      <c r="D714" s="78"/>
      <c r="E714" s="332"/>
      <c r="F714" s="335"/>
      <c r="G714" s="306"/>
      <c r="H714" s="307"/>
      <c r="I714" s="307"/>
      <c r="J714" s="307"/>
      <c r="K714" s="307"/>
      <c r="L714" s="307"/>
      <c r="M714" s="307"/>
      <c r="N714" s="307"/>
      <c r="O714" s="307"/>
      <c r="P714" s="307"/>
      <c r="Q714" s="307"/>
      <c r="R714" s="307"/>
      <c r="S714" s="307"/>
      <c r="T714" s="307"/>
      <c r="U714" s="307"/>
    </row>
    <row r="715" spans="1:21" s="17" customFormat="1" ht="12.75">
      <c r="A715" s="233"/>
      <c r="B715" s="90" t="s">
        <v>168</v>
      </c>
      <c r="C715" s="11" t="s">
        <v>55</v>
      </c>
      <c r="D715" s="78">
        <v>0</v>
      </c>
      <c r="E715" s="332"/>
      <c r="F715" s="335"/>
      <c r="G715" s="306"/>
      <c r="H715" s="307"/>
      <c r="I715" s="307"/>
      <c r="J715" s="307"/>
      <c r="K715" s="307"/>
      <c r="L715" s="307"/>
      <c r="M715" s="307"/>
      <c r="N715" s="307"/>
      <c r="O715" s="307"/>
      <c r="P715" s="307"/>
      <c r="Q715" s="307"/>
      <c r="R715" s="307"/>
      <c r="S715" s="307"/>
      <c r="T715" s="307"/>
      <c r="U715" s="307"/>
    </row>
    <row r="716" spans="1:21" s="17" customFormat="1" ht="12.75">
      <c r="A716" s="233"/>
      <c r="B716" s="60"/>
      <c r="C716" s="11"/>
      <c r="D716" s="78"/>
      <c r="E716" s="332"/>
      <c r="F716" s="335"/>
      <c r="G716" s="306"/>
      <c r="H716" s="307"/>
      <c r="I716" s="307"/>
      <c r="J716" s="307"/>
      <c r="K716" s="307"/>
      <c r="L716" s="307"/>
      <c r="M716" s="307"/>
      <c r="N716" s="307"/>
      <c r="O716" s="307"/>
      <c r="P716" s="307"/>
      <c r="Q716" s="307"/>
      <c r="R716" s="307"/>
      <c r="S716" s="307"/>
      <c r="T716" s="307"/>
      <c r="U716" s="307"/>
    </row>
    <row r="717" spans="1:21" s="17" customFormat="1" ht="12.75">
      <c r="A717" s="233"/>
      <c r="B717" s="90" t="s">
        <v>169</v>
      </c>
      <c r="C717" s="11" t="s">
        <v>55</v>
      </c>
      <c r="D717" s="78">
        <v>0</v>
      </c>
      <c r="E717" s="332"/>
      <c r="F717" s="335"/>
      <c r="G717" s="306"/>
      <c r="H717" s="307"/>
      <c r="I717" s="307"/>
      <c r="J717" s="307"/>
      <c r="K717" s="307"/>
      <c r="L717" s="307"/>
      <c r="M717" s="307"/>
      <c r="N717" s="307"/>
      <c r="O717" s="307"/>
      <c r="P717" s="307"/>
      <c r="Q717" s="307"/>
      <c r="R717" s="307"/>
      <c r="S717" s="307"/>
      <c r="T717" s="307"/>
      <c r="U717" s="307"/>
    </row>
    <row r="718" spans="1:21" s="17" customFormat="1" ht="12.75">
      <c r="A718" s="233"/>
      <c r="B718" s="60"/>
      <c r="C718" s="11"/>
      <c r="D718" s="78"/>
      <c r="E718" s="332"/>
      <c r="F718" s="335"/>
      <c r="G718" s="306"/>
      <c r="H718" s="307"/>
      <c r="I718" s="307"/>
      <c r="J718" s="307"/>
      <c r="K718" s="307"/>
      <c r="L718" s="307"/>
      <c r="M718" s="307"/>
      <c r="N718" s="307"/>
      <c r="O718" s="307"/>
      <c r="P718" s="307"/>
      <c r="Q718" s="307"/>
      <c r="R718" s="307"/>
      <c r="S718" s="307"/>
      <c r="T718" s="307"/>
      <c r="U718" s="307"/>
    </row>
    <row r="719" spans="1:21" s="17" customFormat="1" ht="12.75">
      <c r="A719" s="254">
        <v>33.07</v>
      </c>
      <c r="B719" s="25" t="s">
        <v>305</v>
      </c>
      <c r="C719" s="12"/>
      <c r="D719" s="93"/>
      <c r="E719" s="325"/>
      <c r="F719" s="335"/>
      <c r="G719" s="306"/>
      <c r="H719" s="307"/>
      <c r="I719" s="307"/>
      <c r="J719" s="307"/>
      <c r="K719" s="307"/>
      <c r="L719" s="307"/>
      <c r="M719" s="307"/>
      <c r="N719" s="307"/>
      <c r="O719" s="307"/>
      <c r="P719" s="307"/>
      <c r="Q719" s="307"/>
      <c r="R719" s="307"/>
      <c r="S719" s="307"/>
      <c r="T719" s="307"/>
      <c r="U719" s="307"/>
    </row>
    <row r="720" spans="1:21" s="17" customFormat="1" ht="12.75">
      <c r="A720" s="255"/>
      <c r="B720" s="25" t="s">
        <v>81</v>
      </c>
      <c r="C720" s="12"/>
      <c r="D720" s="93"/>
      <c r="E720" s="325"/>
      <c r="F720" s="335"/>
      <c r="G720" s="306"/>
      <c r="H720" s="307"/>
      <c r="I720" s="307"/>
      <c r="J720" s="307"/>
      <c r="K720" s="307"/>
      <c r="L720" s="307"/>
      <c r="M720" s="307"/>
      <c r="N720" s="307"/>
      <c r="O720" s="307"/>
      <c r="P720" s="307"/>
      <c r="Q720" s="307"/>
      <c r="R720" s="307"/>
      <c r="S720" s="307"/>
      <c r="T720" s="307"/>
      <c r="U720" s="307"/>
    </row>
    <row r="721" spans="1:21" s="17" customFormat="1" ht="12.75">
      <c r="A721" s="255"/>
      <c r="B721" s="25" t="s">
        <v>80</v>
      </c>
      <c r="C721" s="12" t="s">
        <v>55</v>
      </c>
      <c r="D721" s="93">
        <v>0</v>
      </c>
      <c r="E721" s="325"/>
      <c r="F721" s="335"/>
      <c r="G721" s="306"/>
      <c r="H721" s="307"/>
      <c r="I721" s="307"/>
      <c r="J721" s="307"/>
      <c r="K721" s="307"/>
      <c r="L721" s="307"/>
      <c r="M721" s="307"/>
      <c r="N721" s="307"/>
      <c r="O721" s="307"/>
      <c r="P721" s="307"/>
      <c r="Q721" s="307"/>
      <c r="R721" s="307"/>
      <c r="S721" s="307"/>
      <c r="T721" s="307"/>
      <c r="U721" s="307"/>
    </row>
    <row r="722" spans="1:21" s="17" customFormat="1" ht="12.75">
      <c r="A722" s="255"/>
      <c r="B722" s="25"/>
      <c r="C722" s="12"/>
      <c r="D722" s="93"/>
      <c r="E722" s="325"/>
      <c r="F722" s="335"/>
      <c r="G722" s="306"/>
      <c r="H722" s="307"/>
      <c r="I722" s="307"/>
      <c r="J722" s="307"/>
      <c r="K722" s="307"/>
      <c r="L722" s="307"/>
      <c r="M722" s="307"/>
      <c r="N722" s="307"/>
      <c r="O722" s="307"/>
      <c r="P722" s="307"/>
      <c r="Q722" s="307"/>
      <c r="R722" s="307"/>
      <c r="S722" s="307"/>
      <c r="T722" s="307"/>
      <c r="U722" s="307"/>
    </row>
    <row r="723" spans="1:21" s="17" customFormat="1" ht="12.75">
      <c r="A723" s="255"/>
      <c r="B723" s="25" t="s">
        <v>89</v>
      </c>
      <c r="C723" s="12" t="s">
        <v>55</v>
      </c>
      <c r="D723" s="93">
        <v>0</v>
      </c>
      <c r="E723" s="325"/>
      <c r="F723" s="335"/>
      <c r="G723" s="306"/>
      <c r="H723" s="307"/>
      <c r="I723" s="307"/>
      <c r="J723" s="307"/>
      <c r="K723" s="307"/>
      <c r="L723" s="307"/>
      <c r="M723" s="307"/>
      <c r="N723" s="307"/>
      <c r="O723" s="307"/>
      <c r="P723" s="307"/>
      <c r="Q723" s="307"/>
      <c r="R723" s="307"/>
      <c r="S723" s="307"/>
      <c r="T723" s="307"/>
      <c r="U723" s="307"/>
    </row>
    <row r="724" spans="1:21" s="17" customFormat="1" ht="12.75">
      <c r="A724" s="255"/>
      <c r="B724" s="25"/>
      <c r="C724" s="12"/>
      <c r="D724" s="93"/>
      <c r="E724" s="325"/>
      <c r="F724" s="335"/>
      <c r="G724" s="306"/>
      <c r="H724" s="307"/>
      <c r="I724" s="307"/>
      <c r="J724" s="307"/>
      <c r="K724" s="307"/>
      <c r="L724" s="307"/>
      <c r="M724" s="307"/>
      <c r="N724" s="307"/>
      <c r="O724" s="307"/>
      <c r="P724" s="307"/>
      <c r="Q724" s="307"/>
      <c r="R724" s="307"/>
      <c r="S724" s="307"/>
      <c r="T724" s="307"/>
      <c r="U724" s="307"/>
    </row>
    <row r="725" spans="1:21" s="17" customFormat="1" ht="12.75">
      <c r="A725" s="256">
        <v>33.1</v>
      </c>
      <c r="B725" s="25" t="s">
        <v>82</v>
      </c>
      <c r="C725" s="12"/>
      <c r="D725" s="93"/>
      <c r="E725" s="325"/>
      <c r="F725" s="335"/>
      <c r="G725" s="306"/>
      <c r="H725" s="307"/>
      <c r="I725" s="307"/>
      <c r="J725" s="307"/>
      <c r="K725" s="307"/>
      <c r="L725" s="307"/>
      <c r="M725" s="307"/>
      <c r="N725" s="307"/>
      <c r="O725" s="307"/>
      <c r="P725" s="307"/>
      <c r="Q725" s="307"/>
      <c r="R725" s="307"/>
      <c r="S725" s="307"/>
      <c r="T725" s="307"/>
      <c r="U725" s="307"/>
    </row>
    <row r="726" spans="1:21" s="17" customFormat="1" ht="12.75">
      <c r="A726" s="238"/>
      <c r="B726" s="25" t="s">
        <v>83</v>
      </c>
      <c r="C726" s="12" t="s">
        <v>55</v>
      </c>
      <c r="D726" s="338">
        <v>0</v>
      </c>
      <c r="E726" s="347"/>
      <c r="F726" s="335"/>
      <c r="G726" s="306"/>
      <c r="H726" s="307"/>
      <c r="I726" s="307"/>
      <c r="J726" s="307"/>
      <c r="K726" s="307"/>
      <c r="L726" s="307"/>
      <c r="M726" s="307"/>
      <c r="N726" s="307"/>
      <c r="O726" s="307"/>
      <c r="P726" s="307"/>
      <c r="Q726" s="307"/>
      <c r="R726" s="307"/>
      <c r="S726" s="307"/>
      <c r="T726" s="307"/>
      <c r="U726" s="307"/>
    </row>
    <row r="727" spans="1:21" s="17" customFormat="1" ht="12.75">
      <c r="A727" s="238"/>
      <c r="B727" s="25"/>
      <c r="C727" s="12"/>
      <c r="D727" s="316"/>
      <c r="E727" s="325"/>
      <c r="F727" s="335"/>
      <c r="G727" s="306"/>
      <c r="H727" s="307"/>
      <c r="I727" s="307"/>
      <c r="J727" s="307"/>
      <c r="K727" s="307"/>
      <c r="L727" s="307"/>
      <c r="M727" s="307"/>
      <c r="N727" s="307"/>
      <c r="O727" s="307"/>
      <c r="P727" s="307"/>
      <c r="Q727" s="307"/>
      <c r="R727" s="307"/>
      <c r="S727" s="307"/>
      <c r="T727" s="307"/>
      <c r="U727" s="307"/>
    </row>
    <row r="728" spans="1:21" s="17" customFormat="1" ht="12.75">
      <c r="A728" s="238" t="s">
        <v>306</v>
      </c>
      <c r="B728" s="25" t="s">
        <v>253</v>
      </c>
      <c r="C728" s="12"/>
      <c r="D728" s="316"/>
      <c r="E728" s="325"/>
      <c r="F728" s="335"/>
      <c r="G728" s="306"/>
      <c r="H728" s="307"/>
      <c r="I728" s="307"/>
      <c r="J728" s="307"/>
      <c r="K728" s="307"/>
      <c r="L728" s="307"/>
      <c r="M728" s="307"/>
      <c r="N728" s="307"/>
      <c r="O728" s="307"/>
      <c r="P728" s="307"/>
      <c r="Q728" s="307"/>
      <c r="R728" s="307"/>
      <c r="S728" s="307"/>
      <c r="T728" s="307"/>
      <c r="U728" s="307"/>
    </row>
    <row r="729" spans="1:21" s="17" customFormat="1" ht="12.75">
      <c r="A729" s="238"/>
      <c r="B729" s="25" t="s">
        <v>254</v>
      </c>
      <c r="C729" s="12" t="s">
        <v>170</v>
      </c>
      <c r="D729" s="135">
        <v>0</v>
      </c>
      <c r="E729" s="325"/>
      <c r="F729" s="335"/>
      <c r="G729" s="306"/>
      <c r="H729" s="307"/>
      <c r="I729" s="307"/>
      <c r="J729" s="307"/>
      <c r="K729" s="307"/>
      <c r="L729" s="307"/>
      <c r="M729" s="307"/>
      <c r="N729" s="307"/>
      <c r="O729" s="307"/>
      <c r="P729" s="307"/>
      <c r="Q729" s="307"/>
      <c r="R729" s="307"/>
      <c r="S729" s="307"/>
      <c r="T729" s="307"/>
      <c r="U729" s="307"/>
    </row>
    <row r="730" spans="1:21" s="17" customFormat="1" ht="12.75">
      <c r="A730" s="238"/>
      <c r="B730" s="25"/>
      <c r="C730" s="12"/>
      <c r="D730" s="316"/>
      <c r="E730" s="325"/>
      <c r="F730" s="335"/>
      <c r="G730" s="306"/>
      <c r="H730" s="307"/>
      <c r="I730" s="307"/>
      <c r="J730" s="307"/>
      <c r="K730" s="307"/>
      <c r="L730" s="307"/>
      <c r="M730" s="307"/>
      <c r="N730" s="307"/>
      <c r="O730" s="307"/>
      <c r="P730" s="307"/>
      <c r="Q730" s="307"/>
      <c r="R730" s="307"/>
      <c r="S730" s="307"/>
      <c r="T730" s="307"/>
      <c r="U730" s="307"/>
    </row>
    <row r="731" spans="1:21" s="17" customFormat="1" ht="12.75">
      <c r="A731" s="238" t="s">
        <v>90</v>
      </c>
      <c r="B731" s="25" t="s">
        <v>91</v>
      </c>
      <c r="C731" s="12" t="s">
        <v>55</v>
      </c>
      <c r="D731" s="93">
        <v>0</v>
      </c>
      <c r="E731" s="325"/>
      <c r="F731" s="335"/>
      <c r="G731" s="306"/>
      <c r="H731" s="307"/>
      <c r="I731" s="307"/>
      <c r="J731" s="307"/>
      <c r="K731" s="307"/>
      <c r="L731" s="307"/>
      <c r="M731" s="307"/>
      <c r="N731" s="307"/>
      <c r="O731" s="307"/>
      <c r="P731" s="307"/>
      <c r="Q731" s="307"/>
      <c r="R731" s="307"/>
      <c r="S731" s="307"/>
      <c r="T731" s="307"/>
      <c r="U731" s="307"/>
    </row>
    <row r="732" spans="1:21" s="17" customFormat="1" ht="12.75">
      <c r="A732" s="238"/>
      <c r="B732" s="25"/>
      <c r="C732" s="12"/>
      <c r="D732" s="93"/>
      <c r="E732" s="325"/>
      <c r="F732" s="335"/>
      <c r="G732" s="306"/>
      <c r="H732" s="307"/>
      <c r="I732" s="307"/>
      <c r="J732" s="307"/>
      <c r="K732" s="307"/>
      <c r="L732" s="307"/>
      <c r="M732" s="307"/>
      <c r="N732" s="307"/>
      <c r="O732" s="307"/>
      <c r="P732" s="307"/>
      <c r="Q732" s="307"/>
      <c r="R732" s="307"/>
      <c r="S732" s="307"/>
      <c r="T732" s="307"/>
      <c r="U732" s="307"/>
    </row>
    <row r="733" spans="1:21" s="17" customFormat="1" ht="12.75">
      <c r="A733" s="238" t="s">
        <v>178</v>
      </c>
      <c r="B733" s="25" t="s">
        <v>92</v>
      </c>
      <c r="C733" s="12"/>
      <c r="D733" s="93"/>
      <c r="E733" s="325"/>
      <c r="F733" s="335"/>
      <c r="G733" s="306"/>
      <c r="H733" s="307"/>
      <c r="I733" s="307"/>
      <c r="J733" s="307"/>
      <c r="K733" s="307"/>
      <c r="L733" s="307"/>
      <c r="M733" s="307"/>
      <c r="N733" s="307"/>
      <c r="O733" s="307"/>
      <c r="P733" s="307"/>
      <c r="Q733" s="307"/>
      <c r="R733" s="307"/>
      <c r="S733" s="307"/>
      <c r="T733" s="307"/>
      <c r="U733" s="307"/>
    </row>
    <row r="734" spans="1:21" s="17" customFormat="1" ht="12.75">
      <c r="A734" s="238"/>
      <c r="B734" s="25" t="s">
        <v>179</v>
      </c>
      <c r="C734" s="12" t="s">
        <v>42</v>
      </c>
      <c r="D734" s="92">
        <v>1</v>
      </c>
      <c r="E734" s="325">
        <v>20000</v>
      </c>
      <c r="F734" s="335">
        <f>E734*D734</f>
        <v>20000</v>
      </c>
      <c r="G734" s="306"/>
      <c r="H734" s="307"/>
      <c r="I734" s="307"/>
      <c r="J734" s="307"/>
      <c r="K734" s="307"/>
      <c r="L734" s="307"/>
      <c r="M734" s="307"/>
      <c r="N734" s="307"/>
      <c r="O734" s="307"/>
      <c r="P734" s="307"/>
      <c r="Q734" s="307"/>
      <c r="R734" s="307"/>
      <c r="S734" s="307"/>
      <c r="T734" s="307"/>
      <c r="U734" s="307"/>
    </row>
    <row r="735" spans="1:21" s="17" customFormat="1" ht="12.75">
      <c r="A735" s="238"/>
      <c r="B735" s="25"/>
      <c r="C735" s="12"/>
      <c r="D735" s="93"/>
      <c r="E735" s="97"/>
      <c r="F735" s="216"/>
      <c r="G735" s="306"/>
      <c r="H735" s="307"/>
      <c r="I735" s="307"/>
      <c r="J735" s="307"/>
      <c r="K735" s="307"/>
      <c r="L735" s="307"/>
      <c r="M735" s="307"/>
      <c r="N735" s="307"/>
      <c r="O735" s="307"/>
      <c r="P735" s="307"/>
      <c r="Q735" s="307"/>
      <c r="R735" s="307"/>
      <c r="S735" s="307"/>
      <c r="T735" s="307"/>
      <c r="U735" s="307"/>
    </row>
    <row r="736" spans="1:21" s="17" customFormat="1" ht="12.75">
      <c r="A736" s="238"/>
      <c r="B736" s="25"/>
      <c r="C736" s="12"/>
      <c r="D736" s="93"/>
      <c r="E736" s="97"/>
      <c r="F736" s="216"/>
      <c r="G736" s="306"/>
      <c r="H736" s="307"/>
      <c r="I736" s="307"/>
      <c r="J736" s="307"/>
      <c r="K736" s="307"/>
      <c r="L736" s="307"/>
      <c r="M736" s="307"/>
      <c r="N736" s="307"/>
      <c r="O736" s="307"/>
      <c r="P736" s="307"/>
      <c r="Q736" s="307"/>
      <c r="R736" s="307"/>
      <c r="S736" s="307"/>
      <c r="T736" s="307"/>
      <c r="U736" s="307"/>
    </row>
    <row r="737" spans="1:21" s="17" customFormat="1" ht="12.75">
      <c r="A737" s="238"/>
      <c r="B737" s="25"/>
      <c r="C737" s="12"/>
      <c r="D737" s="93"/>
      <c r="E737" s="97"/>
      <c r="F737" s="216"/>
      <c r="G737" s="306"/>
      <c r="H737" s="307"/>
      <c r="I737" s="307"/>
      <c r="J737" s="307"/>
      <c r="K737" s="307"/>
      <c r="L737" s="307"/>
      <c r="M737" s="307"/>
      <c r="N737" s="307"/>
      <c r="O737" s="307"/>
      <c r="P737" s="307"/>
      <c r="Q737" s="307"/>
      <c r="R737" s="307"/>
      <c r="S737" s="307"/>
      <c r="T737" s="307"/>
      <c r="U737" s="307"/>
    </row>
    <row r="738" spans="1:21" s="17" customFormat="1" ht="12.75">
      <c r="A738" s="238"/>
      <c r="B738" s="25"/>
      <c r="C738" s="12"/>
      <c r="D738" s="93"/>
      <c r="E738" s="97"/>
      <c r="F738" s="216"/>
      <c r="G738" s="306"/>
      <c r="H738" s="307"/>
      <c r="I738" s="307"/>
      <c r="J738" s="307"/>
      <c r="K738" s="307"/>
      <c r="L738" s="307"/>
      <c r="M738" s="307"/>
      <c r="N738" s="307"/>
      <c r="O738" s="307"/>
      <c r="P738" s="307"/>
      <c r="Q738" s="307"/>
      <c r="R738" s="307"/>
      <c r="S738" s="307"/>
      <c r="T738" s="307"/>
      <c r="U738" s="307"/>
    </row>
    <row r="739" spans="1:21" s="17" customFormat="1" ht="12.75">
      <c r="A739" s="238"/>
      <c r="B739" s="25"/>
      <c r="C739" s="12"/>
      <c r="D739" s="93"/>
      <c r="E739" s="97"/>
      <c r="F739" s="216"/>
      <c r="G739" s="306"/>
      <c r="H739" s="307"/>
      <c r="I739" s="307"/>
      <c r="J739" s="307"/>
      <c r="K739" s="307"/>
      <c r="L739" s="307"/>
      <c r="M739" s="307"/>
      <c r="N739" s="307"/>
      <c r="O739" s="307"/>
      <c r="P739" s="307"/>
      <c r="Q739" s="307"/>
      <c r="R739" s="307"/>
      <c r="S739" s="307"/>
      <c r="T739" s="307"/>
      <c r="U739" s="307"/>
    </row>
    <row r="740" spans="1:21" s="17" customFormat="1" ht="12.75">
      <c r="A740" s="238"/>
      <c r="B740" s="25"/>
      <c r="C740" s="12"/>
      <c r="D740" s="93"/>
      <c r="E740" s="97"/>
      <c r="F740" s="216"/>
      <c r="G740" s="306"/>
      <c r="H740" s="307"/>
      <c r="I740" s="307"/>
      <c r="J740" s="307"/>
      <c r="K740" s="307"/>
      <c r="L740" s="307"/>
      <c r="M740" s="307"/>
      <c r="N740" s="307"/>
      <c r="O740" s="307"/>
      <c r="P740" s="307"/>
      <c r="Q740" s="307"/>
      <c r="R740" s="307"/>
      <c r="S740" s="307"/>
      <c r="T740" s="307"/>
      <c r="U740" s="307"/>
    </row>
    <row r="741" spans="1:21" s="17" customFormat="1" ht="12.75">
      <c r="A741" s="238"/>
      <c r="B741" s="25"/>
      <c r="C741" s="12"/>
      <c r="D741" s="93"/>
      <c r="E741" s="97"/>
      <c r="F741" s="216"/>
      <c r="G741" s="306"/>
      <c r="H741" s="307"/>
      <c r="I741" s="307"/>
      <c r="J741" s="307"/>
      <c r="K741" s="307"/>
      <c r="L741" s="307"/>
      <c r="M741" s="307"/>
      <c r="N741" s="307"/>
      <c r="O741" s="307"/>
      <c r="P741" s="307"/>
      <c r="Q741" s="307"/>
      <c r="R741" s="307"/>
      <c r="S741" s="307"/>
      <c r="T741" s="307"/>
      <c r="U741" s="307"/>
    </row>
    <row r="742" spans="1:21" s="17" customFormat="1" ht="12.75">
      <c r="A742" s="238"/>
      <c r="B742" s="25"/>
      <c r="C742" s="12"/>
      <c r="D742" s="93"/>
      <c r="E742" s="97"/>
      <c r="F742" s="216"/>
      <c r="G742" s="306"/>
      <c r="H742" s="307"/>
      <c r="I742" s="307"/>
      <c r="J742" s="307"/>
      <c r="K742" s="307"/>
      <c r="L742" s="307"/>
      <c r="M742" s="307"/>
      <c r="N742" s="307"/>
      <c r="O742" s="307"/>
      <c r="P742" s="307"/>
      <c r="Q742" s="307"/>
      <c r="R742" s="307"/>
      <c r="S742" s="307"/>
      <c r="T742" s="307"/>
      <c r="U742" s="307"/>
    </row>
    <row r="743" spans="1:21" s="17" customFormat="1" ht="12.75">
      <c r="A743" s="238"/>
      <c r="B743" s="25"/>
      <c r="C743" s="12"/>
      <c r="D743" s="93"/>
      <c r="E743" s="97"/>
      <c r="F743" s="216"/>
      <c r="G743" s="306"/>
      <c r="H743" s="307"/>
      <c r="I743" s="307"/>
      <c r="J743" s="307"/>
      <c r="K743" s="307"/>
      <c r="L743" s="307"/>
      <c r="M743" s="307"/>
      <c r="N743" s="307"/>
      <c r="O743" s="307"/>
      <c r="P743" s="307"/>
      <c r="Q743" s="307"/>
      <c r="R743" s="307"/>
      <c r="S743" s="307"/>
      <c r="T743" s="307"/>
      <c r="U743" s="307"/>
    </row>
    <row r="744" spans="1:21" s="17" customFormat="1" ht="12.75">
      <c r="A744" s="238"/>
      <c r="B744" s="25"/>
      <c r="C744" s="12"/>
      <c r="D744" s="93"/>
      <c r="E744" s="97"/>
      <c r="F744" s="216"/>
      <c r="G744" s="306"/>
      <c r="H744" s="307"/>
      <c r="I744" s="307"/>
      <c r="J744" s="307"/>
      <c r="K744" s="307"/>
      <c r="L744" s="307"/>
      <c r="M744" s="307"/>
      <c r="N744" s="307"/>
      <c r="O744" s="307"/>
      <c r="P744" s="307"/>
      <c r="Q744" s="307"/>
      <c r="R744" s="307"/>
      <c r="S744" s="307"/>
      <c r="T744" s="307"/>
      <c r="U744" s="307"/>
    </row>
    <row r="745" spans="1:21" s="17" customFormat="1" ht="12.75">
      <c r="A745" s="238"/>
      <c r="B745" s="25"/>
      <c r="C745" s="12"/>
      <c r="D745" s="93"/>
      <c r="E745" s="97"/>
      <c r="F745" s="216"/>
      <c r="G745" s="306"/>
      <c r="H745" s="307"/>
      <c r="I745" s="307"/>
      <c r="J745" s="307"/>
      <c r="K745" s="307"/>
      <c r="L745" s="307"/>
      <c r="M745" s="307"/>
      <c r="N745" s="307"/>
      <c r="O745" s="307"/>
      <c r="P745" s="307"/>
      <c r="Q745" s="307"/>
      <c r="R745" s="307"/>
      <c r="S745" s="307"/>
      <c r="T745" s="307"/>
      <c r="U745" s="307"/>
    </row>
    <row r="746" spans="1:21" s="17" customFormat="1" ht="12.75">
      <c r="A746" s="238"/>
      <c r="B746" s="25"/>
      <c r="C746" s="12"/>
      <c r="D746" s="93"/>
      <c r="E746" s="97"/>
      <c r="F746" s="216"/>
      <c r="G746" s="306"/>
      <c r="H746" s="307"/>
      <c r="I746" s="307"/>
      <c r="J746" s="307"/>
      <c r="K746" s="307"/>
      <c r="L746" s="307"/>
      <c r="M746" s="307"/>
      <c r="N746" s="307"/>
      <c r="O746" s="307"/>
      <c r="P746" s="307"/>
      <c r="Q746" s="307"/>
      <c r="R746" s="307"/>
      <c r="S746" s="307"/>
      <c r="T746" s="307"/>
      <c r="U746" s="307"/>
    </row>
    <row r="747" spans="1:21" s="17" customFormat="1" ht="12.75">
      <c r="A747" s="238"/>
      <c r="B747" s="25"/>
      <c r="C747" s="12"/>
      <c r="D747" s="93"/>
      <c r="E747" s="97"/>
      <c r="F747" s="216"/>
      <c r="G747" s="306"/>
      <c r="H747" s="307"/>
      <c r="I747" s="307"/>
      <c r="J747" s="307"/>
      <c r="K747" s="307"/>
      <c r="L747" s="307"/>
      <c r="M747" s="307"/>
      <c r="N747" s="307"/>
      <c r="O747" s="307"/>
      <c r="P747" s="307"/>
      <c r="Q747" s="307"/>
      <c r="R747" s="307"/>
      <c r="S747" s="307"/>
      <c r="T747" s="307"/>
      <c r="U747" s="307"/>
    </row>
    <row r="748" spans="1:21" s="17" customFormat="1" ht="12.75">
      <c r="A748" s="238"/>
      <c r="B748" s="25"/>
      <c r="C748" s="12"/>
      <c r="D748" s="93"/>
      <c r="E748" s="97"/>
      <c r="F748" s="216"/>
      <c r="G748" s="306"/>
      <c r="H748" s="307"/>
      <c r="I748" s="307"/>
      <c r="J748" s="307"/>
      <c r="K748" s="307"/>
      <c r="L748" s="307"/>
      <c r="M748" s="307"/>
      <c r="N748" s="307"/>
      <c r="O748" s="307"/>
      <c r="P748" s="307"/>
      <c r="Q748" s="307"/>
      <c r="R748" s="307"/>
      <c r="S748" s="307"/>
      <c r="T748" s="307"/>
      <c r="U748" s="307"/>
    </row>
    <row r="749" spans="1:21" s="17" customFormat="1" ht="12.75">
      <c r="A749" s="238"/>
      <c r="B749" s="25"/>
      <c r="C749" s="12"/>
      <c r="D749" s="93"/>
      <c r="E749" s="97"/>
      <c r="F749" s="216"/>
      <c r="G749" s="306"/>
      <c r="H749" s="307"/>
      <c r="I749" s="307"/>
      <c r="J749" s="307"/>
      <c r="K749" s="307"/>
      <c r="L749" s="307"/>
      <c r="M749" s="307"/>
      <c r="N749" s="307"/>
      <c r="O749" s="307"/>
      <c r="P749" s="307"/>
      <c r="Q749" s="307"/>
      <c r="R749" s="307"/>
      <c r="S749" s="307"/>
      <c r="T749" s="307"/>
      <c r="U749" s="307"/>
    </row>
    <row r="750" spans="1:21" s="17" customFormat="1" ht="12.75">
      <c r="A750" s="238"/>
      <c r="B750" s="25"/>
      <c r="C750" s="12"/>
      <c r="D750" s="93"/>
      <c r="E750" s="97"/>
      <c r="F750" s="216"/>
      <c r="G750" s="306"/>
      <c r="H750" s="307"/>
      <c r="I750" s="307"/>
      <c r="J750" s="307"/>
      <c r="K750" s="307"/>
      <c r="L750" s="307"/>
      <c r="M750" s="307"/>
      <c r="N750" s="307"/>
      <c r="O750" s="307"/>
      <c r="P750" s="307"/>
      <c r="Q750" s="307"/>
      <c r="R750" s="307"/>
      <c r="S750" s="307"/>
      <c r="T750" s="307"/>
      <c r="U750" s="307"/>
    </row>
    <row r="751" spans="1:21" s="17" customFormat="1" ht="12.75">
      <c r="A751" s="238"/>
      <c r="B751" s="25"/>
      <c r="C751" s="12"/>
      <c r="D751" s="93"/>
      <c r="E751" s="97"/>
      <c r="F751" s="216"/>
      <c r="G751" s="306"/>
      <c r="H751" s="307"/>
      <c r="I751" s="307"/>
      <c r="J751" s="307"/>
      <c r="K751" s="307"/>
      <c r="L751" s="307"/>
      <c r="M751" s="307"/>
      <c r="N751" s="307"/>
      <c r="O751" s="307"/>
      <c r="P751" s="307"/>
      <c r="Q751" s="307"/>
      <c r="R751" s="307"/>
      <c r="S751" s="307"/>
      <c r="T751" s="307"/>
      <c r="U751" s="307"/>
    </row>
    <row r="752" spans="1:21" s="17" customFormat="1" ht="12.75">
      <c r="A752" s="238"/>
      <c r="B752" s="25"/>
      <c r="C752" s="12"/>
      <c r="D752" s="93"/>
      <c r="E752" s="97"/>
      <c r="F752" s="216"/>
      <c r="G752" s="306"/>
      <c r="H752" s="307"/>
      <c r="I752" s="307"/>
      <c r="J752" s="307"/>
      <c r="K752" s="307"/>
      <c r="L752" s="307"/>
      <c r="M752" s="307"/>
      <c r="N752" s="307"/>
      <c r="O752" s="307"/>
      <c r="P752" s="307"/>
      <c r="Q752" s="307"/>
      <c r="R752" s="307"/>
      <c r="S752" s="307"/>
      <c r="T752" s="307"/>
      <c r="U752" s="307"/>
    </row>
    <row r="753" spans="1:21" s="17" customFormat="1" ht="12.75">
      <c r="A753" s="238"/>
      <c r="B753" s="25"/>
      <c r="C753" s="12"/>
      <c r="D753" s="93"/>
      <c r="E753" s="97"/>
      <c r="F753" s="216"/>
      <c r="G753" s="306"/>
      <c r="H753" s="307"/>
      <c r="I753" s="307"/>
      <c r="J753" s="307"/>
      <c r="K753" s="307"/>
      <c r="L753" s="307"/>
      <c r="M753" s="307"/>
      <c r="N753" s="307"/>
      <c r="O753" s="307"/>
      <c r="P753" s="307"/>
      <c r="Q753" s="307"/>
      <c r="R753" s="307"/>
      <c r="S753" s="307"/>
      <c r="T753" s="307"/>
      <c r="U753" s="307"/>
    </row>
    <row r="754" spans="1:21" s="17" customFormat="1" ht="12.75">
      <c r="A754" s="238"/>
      <c r="B754" s="25"/>
      <c r="C754" s="12"/>
      <c r="D754" s="93"/>
      <c r="E754" s="97"/>
      <c r="F754" s="216"/>
      <c r="G754" s="306"/>
      <c r="H754" s="307"/>
      <c r="I754" s="307"/>
      <c r="J754" s="307"/>
      <c r="K754" s="307"/>
      <c r="L754" s="307"/>
      <c r="M754" s="307"/>
      <c r="N754" s="307"/>
      <c r="O754" s="307"/>
      <c r="P754" s="307"/>
      <c r="Q754" s="307"/>
      <c r="R754" s="307"/>
      <c r="S754" s="307"/>
      <c r="T754" s="307"/>
      <c r="U754" s="307"/>
    </row>
    <row r="755" spans="1:21" s="17" customFormat="1" ht="12.75">
      <c r="A755" s="238"/>
      <c r="B755" s="25"/>
      <c r="C755" s="12"/>
      <c r="D755" s="93"/>
      <c r="E755" s="97"/>
      <c r="F755" s="216"/>
      <c r="G755" s="306"/>
      <c r="H755" s="307"/>
      <c r="I755" s="307"/>
      <c r="J755" s="307"/>
      <c r="K755" s="307"/>
      <c r="L755" s="307"/>
      <c r="M755" s="307"/>
      <c r="N755" s="307"/>
      <c r="O755" s="307"/>
      <c r="P755" s="307"/>
      <c r="Q755" s="307"/>
      <c r="R755" s="307"/>
      <c r="S755" s="307"/>
      <c r="T755" s="307"/>
      <c r="U755" s="307"/>
    </row>
    <row r="756" spans="1:21" s="17" customFormat="1" ht="12.75">
      <c r="A756" s="238"/>
      <c r="B756" s="25"/>
      <c r="C756" s="12"/>
      <c r="D756" s="93"/>
      <c r="E756" s="97"/>
      <c r="F756" s="216"/>
      <c r="G756" s="306"/>
      <c r="H756" s="307"/>
      <c r="I756" s="307"/>
      <c r="J756" s="307"/>
      <c r="K756" s="307"/>
      <c r="L756" s="307"/>
      <c r="M756" s="307"/>
      <c r="N756" s="307"/>
      <c r="O756" s="307"/>
      <c r="P756" s="307"/>
      <c r="Q756" s="307"/>
      <c r="R756" s="307"/>
      <c r="S756" s="307"/>
      <c r="T756" s="307"/>
      <c r="U756" s="307"/>
    </row>
    <row r="757" spans="1:21" s="17" customFormat="1" ht="12.75">
      <c r="A757" s="238"/>
      <c r="B757" s="25"/>
      <c r="C757" s="12"/>
      <c r="D757" s="93"/>
      <c r="E757" s="97"/>
      <c r="F757" s="216"/>
      <c r="G757" s="306"/>
      <c r="H757" s="307"/>
      <c r="I757" s="307"/>
      <c r="J757" s="307"/>
      <c r="K757" s="307"/>
      <c r="L757" s="307"/>
      <c r="M757" s="307"/>
      <c r="N757" s="307"/>
      <c r="O757" s="307"/>
      <c r="P757" s="307"/>
      <c r="Q757" s="307"/>
      <c r="R757" s="307"/>
      <c r="S757" s="307"/>
      <c r="T757" s="307"/>
      <c r="U757" s="307"/>
    </row>
    <row r="758" spans="1:21" s="17" customFormat="1" ht="12.75">
      <c r="A758" s="238"/>
      <c r="B758" s="25"/>
      <c r="C758" s="12"/>
      <c r="D758" s="93"/>
      <c r="E758" s="97"/>
      <c r="F758" s="216"/>
      <c r="G758" s="306"/>
      <c r="H758" s="307"/>
      <c r="I758" s="307"/>
      <c r="J758" s="307"/>
      <c r="K758" s="307"/>
      <c r="L758" s="307"/>
      <c r="M758" s="307"/>
      <c r="N758" s="307"/>
      <c r="O758" s="307"/>
      <c r="P758" s="307"/>
      <c r="Q758" s="307"/>
      <c r="R758" s="307"/>
      <c r="S758" s="307"/>
      <c r="T758" s="307"/>
      <c r="U758" s="307"/>
    </row>
    <row r="759" spans="1:21" s="17" customFormat="1" ht="12.75">
      <c r="A759" s="238"/>
      <c r="B759" s="25"/>
      <c r="C759" s="12"/>
      <c r="D759" s="93"/>
      <c r="E759" s="97"/>
      <c r="F759" s="216"/>
      <c r="G759" s="306"/>
      <c r="H759" s="307"/>
      <c r="I759" s="307"/>
      <c r="J759" s="307"/>
      <c r="K759" s="307"/>
      <c r="L759" s="307"/>
      <c r="M759" s="307"/>
      <c r="N759" s="307"/>
      <c r="O759" s="307"/>
      <c r="P759" s="307"/>
      <c r="Q759" s="307"/>
      <c r="R759" s="307"/>
      <c r="S759" s="307"/>
      <c r="T759" s="307"/>
      <c r="U759" s="307"/>
    </row>
    <row r="760" spans="1:21" s="17" customFormat="1" ht="12.75">
      <c r="A760" s="238"/>
      <c r="B760" s="25"/>
      <c r="C760" s="12"/>
      <c r="D760" s="93"/>
      <c r="E760" s="97"/>
      <c r="F760" s="216"/>
      <c r="G760" s="306"/>
      <c r="H760" s="307"/>
      <c r="I760" s="307"/>
      <c r="J760" s="307"/>
      <c r="K760" s="307"/>
      <c r="L760" s="307"/>
      <c r="M760" s="307"/>
      <c r="N760" s="307"/>
      <c r="O760" s="307"/>
      <c r="P760" s="307"/>
      <c r="Q760" s="307"/>
      <c r="R760" s="307"/>
      <c r="S760" s="307"/>
      <c r="T760" s="307"/>
      <c r="U760" s="307"/>
    </row>
    <row r="761" spans="1:21" s="17" customFormat="1" ht="12.75">
      <c r="A761" s="238"/>
      <c r="B761" s="25"/>
      <c r="C761" s="12"/>
      <c r="D761" s="93"/>
      <c r="E761" s="97"/>
      <c r="F761" s="216"/>
      <c r="G761" s="306"/>
      <c r="H761" s="307"/>
      <c r="I761" s="307"/>
      <c r="J761" s="307"/>
      <c r="K761" s="307"/>
      <c r="L761" s="307"/>
      <c r="M761" s="307"/>
      <c r="N761" s="307"/>
      <c r="O761" s="307"/>
      <c r="P761" s="307"/>
      <c r="Q761" s="307"/>
      <c r="R761" s="307"/>
      <c r="S761" s="307"/>
      <c r="T761" s="307"/>
      <c r="U761" s="307"/>
    </row>
    <row r="762" spans="1:21" s="17" customFormat="1" ht="12.75">
      <c r="A762" s="238"/>
      <c r="B762" s="25"/>
      <c r="C762" s="12"/>
      <c r="D762" s="93"/>
      <c r="E762" s="97"/>
      <c r="F762" s="216"/>
      <c r="G762" s="306"/>
      <c r="H762" s="307"/>
      <c r="I762" s="307"/>
      <c r="J762" s="307"/>
      <c r="K762" s="307"/>
      <c r="L762" s="307"/>
      <c r="M762" s="307"/>
      <c r="N762" s="307"/>
      <c r="O762" s="307"/>
      <c r="P762" s="307"/>
      <c r="Q762" s="307"/>
      <c r="R762" s="307"/>
      <c r="S762" s="307"/>
      <c r="T762" s="307"/>
      <c r="U762" s="307"/>
    </row>
    <row r="763" spans="1:21" s="17" customFormat="1" ht="12.75">
      <c r="A763" s="238"/>
      <c r="B763" s="25"/>
      <c r="C763" s="12"/>
      <c r="D763" s="93"/>
      <c r="E763" s="97"/>
      <c r="F763" s="216"/>
      <c r="G763" s="306"/>
      <c r="H763" s="307"/>
      <c r="I763" s="307"/>
      <c r="J763" s="307"/>
      <c r="K763" s="307"/>
      <c r="L763" s="307"/>
      <c r="M763" s="307"/>
      <c r="N763" s="307"/>
      <c r="O763" s="307"/>
      <c r="P763" s="307"/>
      <c r="Q763" s="307"/>
      <c r="R763" s="307"/>
      <c r="S763" s="307"/>
      <c r="T763" s="307"/>
      <c r="U763" s="307"/>
    </row>
    <row r="764" spans="1:21" s="17" customFormat="1" ht="12.75">
      <c r="A764" s="238"/>
      <c r="B764" s="25"/>
      <c r="C764" s="12"/>
      <c r="D764" s="93"/>
      <c r="E764" s="97"/>
      <c r="F764" s="216"/>
      <c r="G764" s="306"/>
      <c r="H764" s="307"/>
      <c r="I764" s="307"/>
      <c r="J764" s="307"/>
      <c r="K764" s="307"/>
      <c r="L764" s="307"/>
      <c r="M764" s="307"/>
      <c r="N764" s="307"/>
      <c r="O764" s="307"/>
      <c r="P764" s="307"/>
      <c r="Q764" s="307"/>
      <c r="R764" s="307"/>
      <c r="S764" s="307"/>
      <c r="T764" s="307"/>
      <c r="U764" s="307"/>
    </row>
    <row r="765" spans="1:21" s="17" customFormat="1" ht="12.75">
      <c r="A765" s="238"/>
      <c r="B765" s="25"/>
      <c r="C765" s="12"/>
      <c r="D765" s="93"/>
      <c r="E765" s="97"/>
      <c r="F765" s="216"/>
      <c r="G765" s="306"/>
      <c r="H765" s="307"/>
      <c r="I765" s="307"/>
      <c r="J765" s="307"/>
      <c r="K765" s="307"/>
      <c r="L765" s="307"/>
      <c r="M765" s="307"/>
      <c r="N765" s="307"/>
      <c r="O765" s="307"/>
      <c r="P765" s="307"/>
      <c r="Q765" s="307"/>
      <c r="R765" s="307"/>
      <c r="S765" s="307"/>
      <c r="T765" s="307"/>
      <c r="U765" s="307"/>
    </row>
    <row r="766" spans="1:21" s="17" customFormat="1" ht="12.75">
      <c r="A766" s="238"/>
      <c r="B766" s="25"/>
      <c r="C766" s="12"/>
      <c r="D766" s="93"/>
      <c r="E766" s="97"/>
      <c r="F766" s="216"/>
      <c r="G766" s="306"/>
      <c r="H766" s="307"/>
      <c r="I766" s="307"/>
      <c r="J766" s="307"/>
      <c r="K766" s="307"/>
      <c r="L766" s="307"/>
      <c r="M766" s="307"/>
      <c r="N766" s="307"/>
      <c r="O766" s="307"/>
      <c r="P766" s="307"/>
      <c r="Q766" s="307"/>
      <c r="R766" s="307"/>
      <c r="S766" s="307"/>
      <c r="T766" s="307"/>
      <c r="U766" s="307"/>
    </row>
    <row r="767" spans="1:21" s="17" customFormat="1" ht="12.75">
      <c r="A767" s="238"/>
      <c r="B767" s="25"/>
      <c r="C767" s="12"/>
      <c r="D767" s="93"/>
      <c r="E767" s="97"/>
      <c r="F767" s="216"/>
      <c r="G767" s="306"/>
      <c r="H767" s="307"/>
      <c r="I767" s="307"/>
      <c r="J767" s="307"/>
      <c r="K767" s="307"/>
      <c r="L767" s="307"/>
      <c r="M767" s="307"/>
      <c r="N767" s="307"/>
      <c r="O767" s="307"/>
      <c r="P767" s="307"/>
      <c r="Q767" s="307"/>
      <c r="R767" s="307"/>
      <c r="S767" s="307"/>
      <c r="T767" s="307"/>
      <c r="U767" s="307"/>
    </row>
    <row r="768" spans="1:21" s="17" customFormat="1" ht="12.75">
      <c r="A768" s="238"/>
      <c r="B768" s="25"/>
      <c r="C768" s="12"/>
      <c r="D768" s="93"/>
      <c r="E768" s="97"/>
      <c r="F768" s="216"/>
      <c r="G768" s="306"/>
      <c r="H768" s="307"/>
      <c r="I768" s="307"/>
      <c r="J768" s="307"/>
      <c r="K768" s="307"/>
      <c r="L768" s="307"/>
      <c r="M768" s="307"/>
      <c r="N768" s="307"/>
      <c r="O768" s="307"/>
      <c r="P768" s="307"/>
      <c r="Q768" s="307"/>
      <c r="R768" s="307"/>
      <c r="S768" s="307"/>
      <c r="T768" s="307"/>
      <c r="U768" s="307"/>
    </row>
    <row r="769" spans="1:21" s="17" customFormat="1" ht="12.75">
      <c r="A769" s="238"/>
      <c r="B769" s="25"/>
      <c r="C769" s="12"/>
      <c r="D769" s="93"/>
      <c r="E769" s="97"/>
      <c r="F769" s="216"/>
      <c r="G769" s="306"/>
      <c r="H769" s="307"/>
      <c r="I769" s="307"/>
      <c r="J769" s="307"/>
      <c r="K769" s="307"/>
      <c r="L769" s="307"/>
      <c r="M769" s="307"/>
      <c r="N769" s="307"/>
      <c r="O769" s="307"/>
      <c r="P769" s="307"/>
      <c r="Q769" s="307"/>
      <c r="R769" s="307"/>
      <c r="S769" s="307"/>
      <c r="T769" s="307"/>
      <c r="U769" s="307"/>
    </row>
    <row r="770" spans="1:21" s="17" customFormat="1" ht="12.75">
      <c r="A770" s="238"/>
      <c r="B770" s="25"/>
      <c r="C770" s="12"/>
      <c r="D770" s="93"/>
      <c r="E770" s="97"/>
      <c r="F770" s="216"/>
      <c r="G770" s="306"/>
      <c r="H770" s="307"/>
      <c r="I770" s="307"/>
      <c r="J770" s="307"/>
      <c r="K770" s="307"/>
      <c r="L770" s="307"/>
      <c r="M770" s="307"/>
      <c r="N770" s="307"/>
      <c r="O770" s="307"/>
      <c r="P770" s="307"/>
      <c r="Q770" s="307"/>
      <c r="R770" s="307"/>
      <c r="S770" s="307"/>
      <c r="T770" s="307"/>
      <c r="U770" s="307"/>
    </row>
    <row r="771" spans="1:21" s="17" customFormat="1" ht="12.75">
      <c r="A771" s="238"/>
      <c r="B771" s="25"/>
      <c r="C771" s="12"/>
      <c r="D771" s="93"/>
      <c r="E771" s="97"/>
      <c r="F771" s="216"/>
      <c r="G771" s="306"/>
      <c r="H771" s="307"/>
      <c r="I771" s="307"/>
      <c r="J771" s="307"/>
      <c r="K771" s="307"/>
      <c r="L771" s="307"/>
      <c r="M771" s="307"/>
      <c r="N771" s="307"/>
      <c r="O771" s="307"/>
      <c r="P771" s="307"/>
      <c r="Q771" s="307"/>
      <c r="R771" s="307"/>
      <c r="S771" s="307"/>
      <c r="T771" s="307"/>
      <c r="U771" s="307"/>
    </row>
    <row r="772" spans="1:21" s="17" customFormat="1" ht="12.75">
      <c r="A772" s="238"/>
      <c r="B772" s="25"/>
      <c r="C772" s="12"/>
      <c r="D772" s="93"/>
      <c r="E772" s="97"/>
      <c r="F772" s="216"/>
      <c r="G772" s="306"/>
      <c r="H772" s="307"/>
      <c r="I772" s="307"/>
      <c r="J772" s="307"/>
      <c r="K772" s="307"/>
      <c r="L772" s="307"/>
      <c r="M772" s="307"/>
      <c r="N772" s="307"/>
      <c r="O772" s="307"/>
      <c r="P772" s="307"/>
      <c r="Q772" s="307"/>
      <c r="R772" s="307"/>
      <c r="S772" s="307"/>
      <c r="T772" s="307"/>
      <c r="U772" s="307"/>
    </row>
    <row r="773" spans="1:21" s="17" customFormat="1" ht="12.75">
      <c r="A773" s="238"/>
      <c r="B773" s="25"/>
      <c r="C773" s="12"/>
      <c r="D773" s="93"/>
      <c r="E773" s="97"/>
      <c r="F773" s="216"/>
      <c r="G773" s="306"/>
      <c r="H773" s="307"/>
      <c r="I773" s="307"/>
      <c r="J773" s="307"/>
      <c r="K773" s="307"/>
      <c r="L773" s="307"/>
      <c r="M773" s="307"/>
      <c r="N773" s="307"/>
      <c r="O773" s="307"/>
      <c r="P773" s="307"/>
      <c r="Q773" s="307"/>
      <c r="R773" s="307"/>
      <c r="S773" s="307"/>
      <c r="T773" s="307"/>
      <c r="U773" s="307"/>
    </row>
    <row r="774" spans="1:21" s="17" customFormat="1" ht="12.75">
      <c r="A774" s="238"/>
      <c r="B774" s="25"/>
      <c r="C774" s="12"/>
      <c r="D774" s="93"/>
      <c r="E774" s="97"/>
      <c r="F774" s="216"/>
      <c r="G774" s="306"/>
      <c r="H774" s="307"/>
      <c r="I774" s="307"/>
      <c r="J774" s="307"/>
      <c r="K774" s="307"/>
      <c r="L774" s="307"/>
      <c r="M774" s="307"/>
      <c r="N774" s="307"/>
      <c r="O774" s="307"/>
      <c r="P774" s="307"/>
      <c r="Q774" s="307"/>
      <c r="R774" s="307"/>
      <c r="S774" s="307"/>
      <c r="T774" s="307"/>
      <c r="U774" s="307"/>
    </row>
    <row r="775" spans="1:21" s="17" customFormat="1" ht="12" customHeight="1">
      <c r="A775" s="238"/>
      <c r="B775" s="25"/>
      <c r="C775" s="12"/>
      <c r="D775" s="93"/>
      <c r="E775" s="97"/>
      <c r="F775" s="216"/>
      <c r="G775" s="306"/>
      <c r="H775" s="307"/>
      <c r="I775" s="307"/>
      <c r="J775" s="307"/>
      <c r="K775" s="307"/>
      <c r="L775" s="307"/>
      <c r="M775" s="307"/>
      <c r="N775" s="307"/>
      <c r="O775" s="307"/>
      <c r="P775" s="307"/>
      <c r="Q775" s="307"/>
      <c r="R775" s="307"/>
      <c r="S775" s="307"/>
      <c r="T775" s="307"/>
      <c r="U775" s="307"/>
    </row>
    <row r="776" spans="1:6" ht="12.75">
      <c r="A776" s="238"/>
      <c r="B776" s="25"/>
      <c r="C776" s="12"/>
      <c r="D776" s="93"/>
      <c r="E776" s="97"/>
      <c r="F776" s="216"/>
    </row>
    <row r="777" spans="1:21" s="17" customFormat="1" ht="12.75">
      <c r="A777" s="238"/>
      <c r="B777" s="25"/>
      <c r="C777" s="12"/>
      <c r="D777" s="93"/>
      <c r="E777" s="97"/>
      <c r="F777" s="216"/>
      <c r="G777" s="306"/>
      <c r="H777" s="307"/>
      <c r="I777" s="307"/>
      <c r="J777" s="307"/>
      <c r="K777" s="307"/>
      <c r="L777" s="307"/>
      <c r="M777" s="307"/>
      <c r="N777" s="307"/>
      <c r="O777" s="307"/>
      <c r="P777" s="307"/>
      <c r="Q777" s="307"/>
      <c r="R777" s="307"/>
      <c r="S777" s="307"/>
      <c r="T777" s="307"/>
      <c r="U777" s="307"/>
    </row>
    <row r="778" spans="1:21" s="17" customFormat="1" ht="12.75">
      <c r="A778" s="238"/>
      <c r="B778" s="25"/>
      <c r="C778" s="12"/>
      <c r="D778" s="93"/>
      <c r="E778" s="97"/>
      <c r="F778" s="216"/>
      <c r="G778" s="306"/>
      <c r="H778" s="307"/>
      <c r="I778" s="307"/>
      <c r="J778" s="307"/>
      <c r="K778" s="307"/>
      <c r="L778" s="307"/>
      <c r="M778" s="307"/>
      <c r="N778" s="307"/>
      <c r="O778" s="307"/>
      <c r="P778" s="307"/>
      <c r="Q778" s="307"/>
      <c r="R778" s="307"/>
      <c r="S778" s="307"/>
      <c r="T778" s="307"/>
      <c r="U778" s="307"/>
    </row>
    <row r="779" spans="1:21" s="17" customFormat="1" ht="12.75">
      <c r="A779" s="238"/>
      <c r="B779" s="25"/>
      <c r="C779" s="12"/>
      <c r="D779" s="93"/>
      <c r="E779" s="97"/>
      <c r="F779" s="216"/>
      <c r="G779" s="306"/>
      <c r="H779" s="307"/>
      <c r="I779" s="307"/>
      <c r="J779" s="307"/>
      <c r="K779" s="307"/>
      <c r="L779" s="307"/>
      <c r="M779" s="307"/>
      <c r="N779" s="307"/>
      <c r="O779" s="307"/>
      <c r="P779" s="307"/>
      <c r="Q779" s="307"/>
      <c r="R779" s="307"/>
      <c r="S779" s="307"/>
      <c r="T779" s="307"/>
      <c r="U779" s="307"/>
    </row>
    <row r="780" spans="1:21" s="17" customFormat="1" ht="12.75">
      <c r="A780" s="238"/>
      <c r="B780" s="25"/>
      <c r="C780" s="12"/>
      <c r="D780" s="93"/>
      <c r="E780" s="97"/>
      <c r="F780" s="216"/>
      <c r="G780" s="306"/>
      <c r="H780" s="307"/>
      <c r="I780" s="307"/>
      <c r="J780" s="307"/>
      <c r="K780" s="307"/>
      <c r="L780" s="307"/>
      <c r="M780" s="307"/>
      <c r="N780" s="307"/>
      <c r="O780" s="307"/>
      <c r="P780" s="307"/>
      <c r="Q780" s="307"/>
      <c r="R780" s="307"/>
      <c r="S780" s="307"/>
      <c r="T780" s="307"/>
      <c r="U780" s="307"/>
    </row>
    <row r="781" spans="1:21" s="17" customFormat="1" ht="13.5" thickBot="1">
      <c r="A781" s="238"/>
      <c r="B781" s="25"/>
      <c r="C781" s="12"/>
      <c r="D781" s="93"/>
      <c r="E781" s="97"/>
      <c r="F781" s="216"/>
      <c r="G781" s="306"/>
      <c r="H781" s="307"/>
      <c r="I781" s="307"/>
      <c r="J781" s="307"/>
      <c r="K781" s="307"/>
      <c r="L781" s="307"/>
      <c r="M781" s="307"/>
      <c r="N781" s="307"/>
      <c r="O781" s="307"/>
      <c r="P781" s="307"/>
      <c r="Q781" s="307"/>
      <c r="R781" s="307"/>
      <c r="S781" s="307"/>
      <c r="T781" s="307"/>
      <c r="U781" s="307"/>
    </row>
    <row r="782" spans="1:21" s="17" customFormat="1" ht="13.5" thickBot="1">
      <c r="A782" s="150" t="s">
        <v>190</v>
      </c>
      <c r="B782" s="151"/>
      <c r="C782" s="152"/>
      <c r="D782" s="153"/>
      <c r="E782" s="203"/>
      <c r="F782" s="331"/>
      <c r="G782" s="306"/>
      <c r="H782" s="307"/>
      <c r="I782" s="307">
        <f>+F782-6503039</f>
        <v>-6503039</v>
      </c>
      <c r="J782" s="307"/>
      <c r="K782" s="307"/>
      <c r="L782" s="307"/>
      <c r="M782" s="307"/>
      <c r="N782" s="307"/>
      <c r="O782" s="307"/>
      <c r="P782" s="307"/>
      <c r="Q782" s="307"/>
      <c r="R782" s="307"/>
      <c r="S782" s="307"/>
      <c r="T782" s="307"/>
      <c r="U782" s="307"/>
    </row>
    <row r="783" spans="1:21" s="17" customFormat="1" ht="12.75">
      <c r="A783" s="266"/>
      <c r="B783" s="267" t="s">
        <v>289</v>
      </c>
      <c r="C783" s="268"/>
      <c r="D783" s="243"/>
      <c r="E783" s="223"/>
      <c r="F783" s="269"/>
      <c r="G783" s="306"/>
      <c r="H783" s="307"/>
      <c r="I783" s="307"/>
      <c r="J783" s="307"/>
      <c r="K783" s="307"/>
      <c r="L783" s="307"/>
      <c r="M783" s="307"/>
      <c r="N783" s="307"/>
      <c r="O783" s="307"/>
      <c r="P783" s="307"/>
      <c r="Q783" s="307"/>
      <c r="R783" s="307"/>
      <c r="S783" s="307"/>
      <c r="T783" s="307"/>
      <c r="U783" s="307"/>
    </row>
    <row r="784" spans="1:21" s="17" customFormat="1" ht="12.75">
      <c r="A784" s="3"/>
      <c r="B784" s="114" t="s">
        <v>84</v>
      </c>
      <c r="C784" s="119"/>
      <c r="D784" s="109"/>
      <c r="E784" s="173"/>
      <c r="F784" s="262"/>
      <c r="G784" s="306"/>
      <c r="H784" s="307"/>
      <c r="I784" s="307"/>
      <c r="J784" s="307"/>
      <c r="K784" s="307"/>
      <c r="L784" s="307"/>
      <c r="M784" s="307"/>
      <c r="N784" s="307"/>
      <c r="O784" s="307"/>
      <c r="P784" s="307"/>
      <c r="Q784" s="307"/>
      <c r="R784" s="307"/>
      <c r="S784" s="307"/>
      <c r="T784" s="307"/>
      <c r="U784" s="307"/>
    </row>
    <row r="785" spans="1:21" s="17" customFormat="1" ht="12.75">
      <c r="A785" s="81" t="s">
        <v>85</v>
      </c>
      <c r="B785" s="82" t="s">
        <v>86</v>
      </c>
      <c r="C785" s="15"/>
      <c r="D785" s="108"/>
      <c r="E785" s="172"/>
      <c r="F785" s="192"/>
      <c r="G785" s="306"/>
      <c r="H785" s="307"/>
      <c r="I785" s="307"/>
      <c r="J785" s="307"/>
      <c r="K785" s="307"/>
      <c r="L785" s="307"/>
      <c r="M785" s="307"/>
      <c r="N785" s="307"/>
      <c r="O785" s="307"/>
      <c r="P785" s="307"/>
      <c r="Q785" s="307"/>
      <c r="R785" s="307"/>
      <c r="S785" s="307"/>
      <c r="T785" s="307"/>
      <c r="U785" s="307"/>
    </row>
    <row r="786" spans="1:21" s="17" customFormat="1" ht="12.75">
      <c r="A786" s="115"/>
      <c r="B786" s="104"/>
      <c r="C786" s="124"/>
      <c r="D786" s="116"/>
      <c r="E786" s="175"/>
      <c r="F786" s="194"/>
      <c r="G786" s="306"/>
      <c r="H786" s="307"/>
      <c r="I786" s="307"/>
      <c r="J786" s="307"/>
      <c r="K786" s="307"/>
      <c r="L786" s="307"/>
      <c r="M786" s="307"/>
      <c r="N786" s="307"/>
      <c r="O786" s="307"/>
      <c r="P786" s="307"/>
      <c r="Q786" s="307"/>
      <c r="R786" s="307"/>
      <c r="S786" s="307"/>
      <c r="T786" s="307"/>
      <c r="U786" s="307"/>
    </row>
    <row r="787" spans="1:21" s="17" customFormat="1" ht="12.75">
      <c r="A787" s="236" t="s">
        <v>33</v>
      </c>
      <c r="B787" s="84" t="s">
        <v>34</v>
      </c>
      <c r="C787" s="125" t="s">
        <v>35</v>
      </c>
      <c r="D787" s="35" t="s">
        <v>139</v>
      </c>
      <c r="E787" s="196" t="s">
        <v>36</v>
      </c>
      <c r="F787" s="220" t="s">
        <v>40</v>
      </c>
      <c r="G787" s="306"/>
      <c r="H787" s="307"/>
      <c r="I787" s="307"/>
      <c r="J787" s="307"/>
      <c r="K787" s="307"/>
      <c r="L787" s="307"/>
      <c r="M787" s="307"/>
      <c r="N787" s="307"/>
      <c r="O787" s="307"/>
      <c r="P787" s="307"/>
      <c r="Q787" s="307"/>
      <c r="R787" s="307"/>
      <c r="S787" s="307"/>
      <c r="T787" s="307"/>
      <c r="U787" s="307"/>
    </row>
    <row r="788" spans="1:21" s="17" customFormat="1" ht="12.75">
      <c r="A788" s="238"/>
      <c r="B788" s="90"/>
      <c r="C788" s="126"/>
      <c r="D788" s="93"/>
      <c r="E788" s="349" t="s">
        <v>250</v>
      </c>
      <c r="F788" s="349"/>
      <c r="G788" s="306"/>
      <c r="H788" s="307"/>
      <c r="I788" s="307"/>
      <c r="J788" s="307"/>
      <c r="K788" s="307"/>
      <c r="L788" s="307"/>
      <c r="M788" s="307"/>
      <c r="N788" s="307"/>
      <c r="O788" s="307"/>
      <c r="P788" s="307"/>
      <c r="Q788" s="307"/>
      <c r="R788" s="307"/>
      <c r="S788" s="307"/>
      <c r="T788" s="307"/>
      <c r="U788" s="307"/>
    </row>
    <row r="789" spans="1:21" s="17" customFormat="1" ht="25.5">
      <c r="A789" s="238" t="s">
        <v>93</v>
      </c>
      <c r="B789" s="176" t="s">
        <v>297</v>
      </c>
      <c r="C789" s="12"/>
      <c r="D789" s="93"/>
      <c r="E789" s="97"/>
      <c r="F789" s="216"/>
      <c r="G789" s="306"/>
      <c r="H789" s="307"/>
      <c r="I789" s="307"/>
      <c r="J789" s="307"/>
      <c r="K789" s="307"/>
      <c r="L789" s="307"/>
      <c r="M789" s="307"/>
      <c r="N789" s="307"/>
      <c r="O789" s="307"/>
      <c r="P789" s="307"/>
      <c r="Q789" s="307"/>
      <c r="R789" s="307"/>
      <c r="S789" s="307"/>
      <c r="T789" s="307"/>
      <c r="U789" s="307"/>
    </row>
    <row r="790" spans="1:21" s="17" customFormat="1" ht="12.75">
      <c r="A790" s="238"/>
      <c r="B790" s="25"/>
      <c r="C790" s="12"/>
      <c r="D790" s="93"/>
      <c r="E790" s="97"/>
      <c r="F790" s="216"/>
      <c r="G790" s="306"/>
      <c r="H790" s="307"/>
      <c r="I790" s="307"/>
      <c r="J790" s="307"/>
      <c r="K790" s="307"/>
      <c r="L790" s="307"/>
      <c r="M790" s="307"/>
      <c r="N790" s="307"/>
      <c r="O790" s="307"/>
      <c r="P790" s="307"/>
      <c r="Q790" s="307"/>
      <c r="R790" s="307"/>
      <c r="S790" s="307"/>
      <c r="T790" s="307"/>
      <c r="U790" s="307"/>
    </row>
    <row r="791" spans="1:21" s="17" customFormat="1" ht="12.75">
      <c r="A791" s="238"/>
      <c r="B791" s="25" t="s">
        <v>172</v>
      </c>
      <c r="C791" s="12"/>
      <c r="D791" s="93"/>
      <c r="E791" s="97"/>
      <c r="F791" s="216"/>
      <c r="G791" s="306"/>
      <c r="H791" s="307"/>
      <c r="I791" s="307"/>
      <c r="J791" s="307"/>
      <c r="K791" s="307"/>
      <c r="L791" s="307"/>
      <c r="M791" s="307"/>
      <c r="N791" s="307"/>
      <c r="O791" s="307"/>
      <c r="P791" s="307"/>
      <c r="Q791" s="307"/>
      <c r="R791" s="307"/>
      <c r="S791" s="307"/>
      <c r="T791" s="307"/>
      <c r="U791" s="307"/>
    </row>
    <row r="792" spans="1:21" s="17" customFormat="1" ht="12.75">
      <c r="A792" s="238"/>
      <c r="B792" s="25" t="s">
        <v>251</v>
      </c>
      <c r="C792" s="12" t="s">
        <v>55</v>
      </c>
      <c r="D792" s="135"/>
      <c r="E792" s="348"/>
      <c r="F792" s="324"/>
      <c r="G792" s="306"/>
      <c r="H792" s="307"/>
      <c r="I792" s="307">
        <v>6.666666666666667</v>
      </c>
      <c r="J792" s="307"/>
      <c r="K792" s="307"/>
      <c r="L792" s="307"/>
      <c r="M792" s="307"/>
      <c r="N792" s="307"/>
      <c r="O792" s="307"/>
      <c r="P792" s="307"/>
      <c r="Q792" s="307"/>
      <c r="R792" s="307"/>
      <c r="S792" s="307"/>
      <c r="T792" s="307"/>
      <c r="U792" s="307"/>
    </row>
    <row r="793" spans="1:21" s="17" customFormat="1" ht="12.75">
      <c r="A793" s="238"/>
      <c r="B793" s="25"/>
      <c r="C793" s="12"/>
      <c r="D793" s="135"/>
      <c r="E793" s="97"/>
      <c r="F793" s="216"/>
      <c r="G793" s="306"/>
      <c r="H793" s="307"/>
      <c r="I793" s="307"/>
      <c r="J793" s="307"/>
      <c r="K793" s="307"/>
      <c r="L793" s="307"/>
      <c r="M793" s="307"/>
      <c r="N793" s="307"/>
      <c r="O793" s="307"/>
      <c r="P793" s="307"/>
      <c r="Q793" s="307"/>
      <c r="R793" s="307"/>
      <c r="S793" s="307"/>
      <c r="T793" s="307"/>
      <c r="U793" s="307"/>
    </row>
    <row r="794" spans="1:21" s="17" customFormat="1" ht="12.75">
      <c r="A794" s="238"/>
      <c r="B794" s="25"/>
      <c r="C794" s="12"/>
      <c r="D794" s="135"/>
      <c r="E794" s="281"/>
      <c r="F794" s="216"/>
      <c r="G794" s="306"/>
      <c r="H794" s="307"/>
      <c r="I794" s="307"/>
      <c r="J794" s="307"/>
      <c r="K794" s="307"/>
      <c r="L794" s="307"/>
      <c r="M794" s="307"/>
      <c r="N794" s="307"/>
      <c r="O794" s="307"/>
      <c r="P794" s="307"/>
      <c r="Q794" s="307"/>
      <c r="R794" s="307"/>
      <c r="S794" s="307"/>
      <c r="T794" s="307"/>
      <c r="U794" s="307"/>
    </row>
    <row r="795" spans="1:21" s="17" customFormat="1" ht="12.75">
      <c r="A795" s="238"/>
      <c r="B795" s="25"/>
      <c r="C795" s="12"/>
      <c r="D795" s="93"/>
      <c r="E795" s="97"/>
      <c r="F795" s="216"/>
      <c r="G795" s="306"/>
      <c r="H795" s="307"/>
      <c r="I795" s="307"/>
      <c r="J795" s="307"/>
      <c r="K795" s="307"/>
      <c r="L795" s="307"/>
      <c r="M795" s="307"/>
      <c r="N795" s="307"/>
      <c r="O795" s="307"/>
      <c r="P795" s="307"/>
      <c r="Q795" s="307"/>
      <c r="R795" s="307"/>
      <c r="S795" s="307"/>
      <c r="T795" s="307"/>
      <c r="U795" s="307"/>
    </row>
    <row r="796" spans="1:21" s="17" customFormat="1" ht="12.75">
      <c r="A796" s="238"/>
      <c r="B796" s="179"/>
      <c r="C796" s="12"/>
      <c r="D796" s="93"/>
      <c r="E796" s="97"/>
      <c r="F796" s="216"/>
      <c r="G796" s="306"/>
      <c r="H796" s="307"/>
      <c r="I796" s="307"/>
      <c r="J796" s="307"/>
      <c r="K796" s="307"/>
      <c r="L796" s="307"/>
      <c r="M796" s="307"/>
      <c r="N796" s="307"/>
      <c r="O796" s="307"/>
      <c r="P796" s="307"/>
      <c r="Q796" s="307"/>
      <c r="R796" s="307"/>
      <c r="S796" s="307"/>
      <c r="T796" s="307"/>
      <c r="U796" s="307"/>
    </row>
    <row r="797" spans="1:21" s="17" customFormat="1" ht="12.75">
      <c r="A797" s="238"/>
      <c r="B797" s="179"/>
      <c r="C797" s="12"/>
      <c r="D797" s="93"/>
      <c r="E797" s="97"/>
      <c r="F797" s="216"/>
      <c r="G797" s="306"/>
      <c r="H797" s="307"/>
      <c r="I797" s="307"/>
      <c r="J797" s="307"/>
      <c r="K797" s="307"/>
      <c r="L797" s="307"/>
      <c r="M797" s="307"/>
      <c r="N797" s="307"/>
      <c r="O797" s="307"/>
      <c r="P797" s="307"/>
      <c r="Q797" s="307"/>
      <c r="R797" s="307"/>
      <c r="S797" s="307"/>
      <c r="T797" s="307"/>
      <c r="U797" s="307"/>
    </row>
    <row r="798" spans="1:21" s="17" customFormat="1" ht="12.75">
      <c r="A798" s="238"/>
      <c r="B798" s="179"/>
      <c r="C798" s="12"/>
      <c r="D798" s="93"/>
      <c r="E798" s="97"/>
      <c r="F798" s="216"/>
      <c r="G798" s="306"/>
      <c r="H798" s="307"/>
      <c r="I798" s="307"/>
      <c r="J798" s="307"/>
      <c r="K798" s="307"/>
      <c r="L798" s="307"/>
      <c r="M798" s="307"/>
      <c r="N798" s="307"/>
      <c r="O798" s="307"/>
      <c r="P798" s="307"/>
      <c r="Q798" s="307"/>
      <c r="R798" s="307"/>
      <c r="S798" s="307"/>
      <c r="T798" s="307"/>
      <c r="U798" s="307"/>
    </row>
    <row r="799" spans="1:21" s="17" customFormat="1" ht="12.75">
      <c r="A799" s="238"/>
      <c r="B799" s="25"/>
      <c r="C799" s="12"/>
      <c r="D799" s="93"/>
      <c r="E799" s="97"/>
      <c r="F799" s="216"/>
      <c r="G799" s="306"/>
      <c r="H799" s="307"/>
      <c r="I799" s="307"/>
      <c r="J799" s="307"/>
      <c r="K799" s="307"/>
      <c r="L799" s="307"/>
      <c r="M799" s="307"/>
      <c r="N799" s="307"/>
      <c r="O799" s="307"/>
      <c r="P799" s="307"/>
      <c r="Q799" s="307"/>
      <c r="R799" s="307"/>
      <c r="S799" s="307"/>
      <c r="T799" s="307"/>
      <c r="U799" s="307"/>
    </row>
    <row r="800" spans="1:21" s="17" customFormat="1" ht="12.75">
      <c r="A800" s="238"/>
      <c r="B800" s="25"/>
      <c r="C800" s="12"/>
      <c r="D800" s="93"/>
      <c r="E800" s="97"/>
      <c r="F800" s="216"/>
      <c r="G800" s="306"/>
      <c r="H800" s="307"/>
      <c r="I800" s="307"/>
      <c r="J800" s="307"/>
      <c r="K800" s="307"/>
      <c r="L800" s="307"/>
      <c r="M800" s="307"/>
      <c r="N800" s="307"/>
      <c r="O800" s="307"/>
      <c r="P800" s="307"/>
      <c r="Q800" s="307"/>
      <c r="R800" s="307"/>
      <c r="S800" s="307"/>
      <c r="T800" s="307"/>
      <c r="U800" s="307"/>
    </row>
    <row r="801" spans="1:21" s="17" customFormat="1" ht="12.75">
      <c r="A801" s="238"/>
      <c r="B801" s="25"/>
      <c r="C801" s="12"/>
      <c r="D801" s="93"/>
      <c r="E801" s="97"/>
      <c r="F801" s="216"/>
      <c r="G801" s="306"/>
      <c r="H801" s="307"/>
      <c r="I801" s="307"/>
      <c r="J801" s="307"/>
      <c r="K801" s="307"/>
      <c r="L801" s="307"/>
      <c r="M801" s="307"/>
      <c r="N801" s="307"/>
      <c r="O801" s="307"/>
      <c r="P801" s="307"/>
      <c r="Q801" s="307"/>
      <c r="R801" s="307"/>
      <c r="S801" s="307"/>
      <c r="T801" s="307"/>
      <c r="U801" s="307"/>
    </row>
    <row r="802" spans="1:21" s="17" customFormat="1" ht="12.75">
      <c r="A802" s="238"/>
      <c r="B802" s="25"/>
      <c r="C802" s="12"/>
      <c r="D802" s="93"/>
      <c r="E802" s="97"/>
      <c r="F802" s="216"/>
      <c r="G802" s="306"/>
      <c r="H802" s="307"/>
      <c r="I802" s="307"/>
      <c r="J802" s="307"/>
      <c r="K802" s="307"/>
      <c r="L802" s="307"/>
      <c r="M802" s="307"/>
      <c r="N802" s="307"/>
      <c r="O802" s="307"/>
      <c r="P802" s="307"/>
      <c r="Q802" s="307"/>
      <c r="R802" s="307"/>
      <c r="S802" s="307"/>
      <c r="T802" s="307"/>
      <c r="U802" s="307"/>
    </row>
    <row r="803" spans="1:21" s="17" customFormat="1" ht="12.75">
      <c r="A803" s="238"/>
      <c r="B803" s="25"/>
      <c r="C803" s="12"/>
      <c r="D803" s="93"/>
      <c r="E803" s="97"/>
      <c r="F803" s="216"/>
      <c r="G803" s="306"/>
      <c r="H803" s="307"/>
      <c r="I803" s="307"/>
      <c r="J803" s="307"/>
      <c r="K803" s="307"/>
      <c r="L803" s="307"/>
      <c r="M803" s="307"/>
      <c r="N803" s="307"/>
      <c r="O803" s="307"/>
      <c r="P803" s="307"/>
      <c r="Q803" s="307"/>
      <c r="R803" s="307"/>
      <c r="S803" s="307"/>
      <c r="T803" s="307"/>
      <c r="U803" s="307"/>
    </row>
    <row r="804" spans="1:21" s="17" customFormat="1" ht="12.75">
      <c r="A804" s="238"/>
      <c r="B804" s="25"/>
      <c r="C804" s="12"/>
      <c r="D804" s="93"/>
      <c r="E804" s="97"/>
      <c r="F804" s="216"/>
      <c r="G804" s="306"/>
      <c r="H804" s="307"/>
      <c r="I804" s="307"/>
      <c r="J804" s="307"/>
      <c r="K804" s="307"/>
      <c r="L804" s="307"/>
      <c r="M804" s="307"/>
      <c r="N804" s="307"/>
      <c r="O804" s="307"/>
      <c r="P804" s="307"/>
      <c r="Q804" s="307"/>
      <c r="R804" s="307"/>
      <c r="S804" s="307"/>
      <c r="T804" s="307"/>
      <c r="U804" s="307"/>
    </row>
    <row r="805" spans="1:21" s="17" customFormat="1" ht="12.75">
      <c r="A805" s="238"/>
      <c r="B805" s="25"/>
      <c r="C805" s="12"/>
      <c r="D805" s="93"/>
      <c r="E805" s="97"/>
      <c r="F805" s="216"/>
      <c r="G805" s="306"/>
      <c r="H805" s="307"/>
      <c r="I805" s="307"/>
      <c r="J805" s="307"/>
      <c r="K805" s="307"/>
      <c r="L805" s="307"/>
      <c r="M805" s="307"/>
      <c r="N805" s="307"/>
      <c r="O805" s="307"/>
      <c r="P805" s="307"/>
      <c r="Q805" s="307"/>
      <c r="R805" s="307"/>
      <c r="S805" s="307"/>
      <c r="T805" s="307"/>
      <c r="U805" s="307"/>
    </row>
    <row r="806" spans="1:21" s="17" customFormat="1" ht="12.75">
      <c r="A806" s="238"/>
      <c r="B806" s="25"/>
      <c r="C806" s="12"/>
      <c r="D806" s="93"/>
      <c r="E806" s="97"/>
      <c r="F806" s="216"/>
      <c r="G806" s="306"/>
      <c r="H806" s="307"/>
      <c r="I806" s="307"/>
      <c r="J806" s="307"/>
      <c r="K806" s="307"/>
      <c r="L806" s="307"/>
      <c r="M806" s="307"/>
      <c r="N806" s="307"/>
      <c r="O806" s="307"/>
      <c r="P806" s="307"/>
      <c r="Q806" s="307"/>
      <c r="R806" s="307"/>
      <c r="S806" s="307"/>
      <c r="T806" s="307"/>
      <c r="U806" s="307"/>
    </row>
    <row r="807" spans="1:21" s="17" customFormat="1" ht="12.75">
      <c r="A807" s="238"/>
      <c r="B807" s="25"/>
      <c r="C807" s="12"/>
      <c r="D807" s="93"/>
      <c r="E807" s="97"/>
      <c r="F807" s="216"/>
      <c r="G807" s="306"/>
      <c r="H807" s="307"/>
      <c r="I807" s="307"/>
      <c r="J807" s="307"/>
      <c r="K807" s="307"/>
      <c r="L807" s="307"/>
      <c r="M807" s="307"/>
      <c r="N807" s="307"/>
      <c r="O807" s="307"/>
      <c r="P807" s="307"/>
      <c r="Q807" s="307"/>
      <c r="R807" s="307"/>
      <c r="S807" s="307"/>
      <c r="T807" s="307"/>
      <c r="U807" s="307"/>
    </row>
    <row r="808" spans="1:21" s="17" customFormat="1" ht="12.75">
      <c r="A808" s="238"/>
      <c r="B808" s="25"/>
      <c r="C808" s="12"/>
      <c r="D808" s="93"/>
      <c r="E808" s="97"/>
      <c r="F808" s="216"/>
      <c r="G808" s="306"/>
      <c r="H808" s="307"/>
      <c r="I808" s="307"/>
      <c r="J808" s="307"/>
      <c r="K808" s="307"/>
      <c r="L808" s="307"/>
      <c r="M808" s="307"/>
      <c r="N808" s="307"/>
      <c r="O808" s="307"/>
      <c r="P808" s="307"/>
      <c r="Q808" s="307"/>
      <c r="R808" s="307"/>
      <c r="S808" s="307"/>
      <c r="T808" s="307"/>
      <c r="U808" s="307"/>
    </row>
    <row r="809" spans="1:21" s="17" customFormat="1" ht="12.75">
      <c r="A809" s="238"/>
      <c r="B809" s="25"/>
      <c r="C809" s="12"/>
      <c r="D809" s="93"/>
      <c r="E809" s="97"/>
      <c r="F809" s="216"/>
      <c r="G809" s="306"/>
      <c r="H809" s="307"/>
      <c r="I809" s="307"/>
      <c r="J809" s="307"/>
      <c r="K809" s="307"/>
      <c r="L809" s="307"/>
      <c r="M809" s="307"/>
      <c r="N809" s="307"/>
      <c r="O809" s="307"/>
      <c r="P809" s="307"/>
      <c r="Q809" s="307"/>
      <c r="R809" s="307"/>
      <c r="S809" s="307"/>
      <c r="T809" s="307"/>
      <c r="U809" s="307"/>
    </row>
    <row r="810" spans="1:21" s="17" customFormat="1" ht="12.75">
      <c r="A810" s="238"/>
      <c r="B810" s="25"/>
      <c r="C810" s="12"/>
      <c r="D810" s="93"/>
      <c r="E810" s="97"/>
      <c r="F810" s="216"/>
      <c r="G810" s="306"/>
      <c r="H810" s="307"/>
      <c r="I810" s="307"/>
      <c r="J810" s="307"/>
      <c r="K810" s="307"/>
      <c r="L810" s="307"/>
      <c r="M810" s="307"/>
      <c r="N810" s="307"/>
      <c r="O810" s="307"/>
      <c r="P810" s="307"/>
      <c r="Q810" s="307"/>
      <c r="R810" s="307"/>
      <c r="S810" s="307"/>
      <c r="T810" s="307"/>
      <c r="U810" s="307"/>
    </row>
    <row r="811" spans="1:21" s="17" customFormat="1" ht="12.75">
      <c r="A811" s="238"/>
      <c r="B811" s="25"/>
      <c r="C811" s="12"/>
      <c r="D811" s="93"/>
      <c r="E811" s="97"/>
      <c r="F811" s="216"/>
      <c r="G811" s="306"/>
      <c r="H811" s="307"/>
      <c r="I811" s="307"/>
      <c r="J811" s="307"/>
      <c r="K811" s="307"/>
      <c r="L811" s="307"/>
      <c r="M811" s="307"/>
      <c r="N811" s="307"/>
      <c r="O811" s="307"/>
      <c r="P811" s="307"/>
      <c r="Q811" s="307"/>
      <c r="R811" s="307"/>
      <c r="S811" s="307"/>
      <c r="T811" s="307"/>
      <c r="U811" s="307"/>
    </row>
    <row r="812" spans="1:21" s="17" customFormat="1" ht="12.75">
      <c r="A812" s="238"/>
      <c r="B812" s="25"/>
      <c r="C812" s="12"/>
      <c r="D812" s="93"/>
      <c r="E812" s="97"/>
      <c r="F812" s="216"/>
      <c r="G812" s="306"/>
      <c r="H812" s="307"/>
      <c r="I812" s="307"/>
      <c r="J812" s="307"/>
      <c r="K812" s="307"/>
      <c r="L812" s="307"/>
      <c r="M812" s="307"/>
      <c r="N812" s="307"/>
      <c r="O812" s="307"/>
      <c r="P812" s="307"/>
      <c r="Q812" s="307"/>
      <c r="R812" s="307"/>
      <c r="S812" s="307"/>
      <c r="T812" s="307"/>
      <c r="U812" s="307"/>
    </row>
    <row r="813" spans="1:21" s="17" customFormat="1" ht="12.75">
      <c r="A813" s="238"/>
      <c r="B813" s="25"/>
      <c r="C813" s="12"/>
      <c r="D813" s="93"/>
      <c r="E813" s="97"/>
      <c r="F813" s="216"/>
      <c r="G813" s="306"/>
      <c r="H813" s="307"/>
      <c r="I813" s="307"/>
      <c r="J813" s="307"/>
      <c r="K813" s="307"/>
      <c r="L813" s="307"/>
      <c r="M813" s="307"/>
      <c r="N813" s="307"/>
      <c r="O813" s="307"/>
      <c r="P813" s="307"/>
      <c r="Q813" s="307"/>
      <c r="R813" s="307"/>
      <c r="S813" s="307"/>
      <c r="T813" s="307"/>
      <c r="U813" s="307"/>
    </row>
    <row r="814" spans="1:21" s="17" customFormat="1" ht="12.75">
      <c r="A814" s="238"/>
      <c r="B814" s="25"/>
      <c r="C814" s="12"/>
      <c r="D814" s="93"/>
      <c r="E814" s="97"/>
      <c r="F814" s="216"/>
      <c r="G814" s="306"/>
      <c r="H814" s="307"/>
      <c r="I814" s="307"/>
      <c r="J814" s="307"/>
      <c r="K814" s="307"/>
      <c r="L814" s="307"/>
      <c r="M814" s="307"/>
      <c r="N814" s="307"/>
      <c r="O814" s="307"/>
      <c r="P814" s="307"/>
      <c r="Q814" s="307"/>
      <c r="R814" s="307"/>
      <c r="S814" s="307"/>
      <c r="T814" s="307"/>
      <c r="U814" s="307"/>
    </row>
    <row r="815" spans="1:21" s="17" customFormat="1" ht="12.75">
      <c r="A815" s="238"/>
      <c r="B815" s="25"/>
      <c r="C815" s="12"/>
      <c r="D815" s="93"/>
      <c r="E815" s="97"/>
      <c r="F815" s="216"/>
      <c r="G815" s="306"/>
      <c r="H815" s="307"/>
      <c r="I815" s="307"/>
      <c r="J815" s="307"/>
      <c r="K815" s="307"/>
      <c r="L815" s="307"/>
      <c r="M815" s="307"/>
      <c r="N815" s="307"/>
      <c r="O815" s="307"/>
      <c r="P815" s="307"/>
      <c r="Q815" s="307"/>
      <c r="R815" s="307"/>
      <c r="S815" s="307"/>
      <c r="T815" s="307"/>
      <c r="U815" s="307"/>
    </row>
    <row r="816" spans="1:21" s="17" customFormat="1" ht="12.75">
      <c r="A816" s="238"/>
      <c r="B816" s="25"/>
      <c r="C816" s="12"/>
      <c r="D816" s="93"/>
      <c r="E816" s="97"/>
      <c r="F816" s="216"/>
      <c r="G816" s="306"/>
      <c r="H816" s="307"/>
      <c r="I816" s="307"/>
      <c r="J816" s="307"/>
      <c r="K816" s="307"/>
      <c r="L816" s="307"/>
      <c r="M816" s="307"/>
      <c r="N816" s="307"/>
      <c r="O816" s="307"/>
      <c r="P816" s="307"/>
      <c r="Q816" s="307"/>
      <c r="R816" s="307"/>
      <c r="S816" s="307"/>
      <c r="T816" s="307"/>
      <c r="U816" s="307"/>
    </row>
    <row r="817" spans="1:21" s="17" customFormat="1" ht="12.75">
      <c r="A817" s="238"/>
      <c r="B817" s="25"/>
      <c r="C817" s="12"/>
      <c r="D817" s="93"/>
      <c r="E817" s="97"/>
      <c r="F817" s="216"/>
      <c r="G817" s="306"/>
      <c r="H817" s="307"/>
      <c r="I817" s="307"/>
      <c r="J817" s="307"/>
      <c r="K817" s="307"/>
      <c r="L817" s="307"/>
      <c r="M817" s="307"/>
      <c r="N817" s="307"/>
      <c r="O817" s="307"/>
      <c r="P817" s="307"/>
      <c r="Q817" s="307"/>
      <c r="R817" s="307"/>
      <c r="S817" s="307"/>
      <c r="T817" s="307"/>
      <c r="U817" s="307"/>
    </row>
    <row r="818" spans="1:21" s="17" customFormat="1" ht="12.75">
      <c r="A818" s="238"/>
      <c r="B818" s="25"/>
      <c r="C818" s="12"/>
      <c r="D818" s="93"/>
      <c r="E818" s="97"/>
      <c r="F818" s="216"/>
      <c r="G818" s="306"/>
      <c r="H818" s="307"/>
      <c r="I818" s="307"/>
      <c r="J818" s="307"/>
      <c r="K818" s="307"/>
      <c r="L818" s="307"/>
      <c r="M818" s="307"/>
      <c r="N818" s="307"/>
      <c r="O818" s="307"/>
      <c r="P818" s="307"/>
      <c r="Q818" s="307"/>
      <c r="R818" s="307"/>
      <c r="S818" s="307"/>
      <c r="T818" s="307"/>
      <c r="U818" s="307"/>
    </row>
    <row r="819" spans="1:21" s="17" customFormat="1" ht="12.75">
      <c r="A819" s="238"/>
      <c r="B819" s="25"/>
      <c r="C819" s="12"/>
      <c r="D819" s="93"/>
      <c r="E819" s="97"/>
      <c r="F819" s="216"/>
      <c r="G819" s="306"/>
      <c r="H819" s="307"/>
      <c r="I819" s="307"/>
      <c r="J819" s="307"/>
      <c r="K819" s="307"/>
      <c r="L819" s="307"/>
      <c r="M819" s="307"/>
      <c r="N819" s="307"/>
      <c r="O819" s="307"/>
      <c r="P819" s="307"/>
      <c r="Q819" s="307"/>
      <c r="R819" s="307"/>
      <c r="S819" s="307"/>
      <c r="T819" s="307"/>
      <c r="U819" s="307"/>
    </row>
    <row r="820" spans="1:21" s="17" customFormat="1" ht="12.75">
      <c r="A820" s="238"/>
      <c r="B820" s="25"/>
      <c r="C820" s="12"/>
      <c r="D820" s="93"/>
      <c r="E820" s="97"/>
      <c r="F820" s="216"/>
      <c r="G820" s="306"/>
      <c r="H820" s="307"/>
      <c r="I820" s="307"/>
      <c r="J820" s="307"/>
      <c r="K820" s="307"/>
      <c r="L820" s="307"/>
      <c r="M820" s="307"/>
      <c r="N820" s="307"/>
      <c r="O820" s="307"/>
      <c r="P820" s="307"/>
      <c r="Q820" s="307"/>
      <c r="R820" s="307"/>
      <c r="S820" s="307"/>
      <c r="T820" s="307"/>
      <c r="U820" s="307"/>
    </row>
    <row r="821" spans="1:21" s="17" customFormat="1" ht="12.75">
      <c r="A821" s="238"/>
      <c r="B821" s="25"/>
      <c r="C821" s="12"/>
      <c r="D821" s="93"/>
      <c r="E821" s="97"/>
      <c r="F821" s="216"/>
      <c r="G821" s="306"/>
      <c r="H821" s="307"/>
      <c r="I821" s="307"/>
      <c r="J821" s="307"/>
      <c r="K821" s="307"/>
      <c r="L821" s="307"/>
      <c r="M821" s="307"/>
      <c r="N821" s="307"/>
      <c r="O821" s="307"/>
      <c r="P821" s="307"/>
      <c r="Q821" s="307"/>
      <c r="R821" s="307"/>
      <c r="S821" s="307"/>
      <c r="T821" s="307"/>
      <c r="U821" s="307"/>
    </row>
    <row r="822" spans="1:21" s="17" customFormat="1" ht="12.75">
      <c r="A822" s="238"/>
      <c r="B822" s="25"/>
      <c r="C822" s="12"/>
      <c r="D822" s="93"/>
      <c r="E822" s="97"/>
      <c r="F822" s="216"/>
      <c r="G822" s="306"/>
      <c r="H822" s="307"/>
      <c r="I822" s="307"/>
      <c r="J822" s="307"/>
      <c r="K822" s="307"/>
      <c r="L822" s="307"/>
      <c r="M822" s="307"/>
      <c r="N822" s="307"/>
      <c r="O822" s="307"/>
      <c r="P822" s="307"/>
      <c r="Q822" s="307"/>
      <c r="R822" s="307"/>
      <c r="S822" s="307"/>
      <c r="T822" s="307"/>
      <c r="U822" s="307"/>
    </row>
    <row r="823" spans="1:21" s="17" customFormat="1" ht="12.75">
      <c r="A823" s="238"/>
      <c r="B823" s="25"/>
      <c r="C823" s="12"/>
      <c r="D823" s="93"/>
      <c r="E823" s="97"/>
      <c r="F823" s="216"/>
      <c r="G823" s="306"/>
      <c r="H823" s="307"/>
      <c r="I823" s="307"/>
      <c r="J823" s="307"/>
      <c r="K823" s="307"/>
      <c r="L823" s="307"/>
      <c r="M823" s="307"/>
      <c r="N823" s="307"/>
      <c r="O823" s="307"/>
      <c r="P823" s="307"/>
      <c r="Q823" s="307"/>
      <c r="R823" s="307"/>
      <c r="S823" s="307"/>
      <c r="T823" s="307"/>
      <c r="U823" s="307"/>
    </row>
    <row r="824" spans="1:21" s="17" customFormat="1" ht="12.75">
      <c r="A824" s="238"/>
      <c r="B824" s="25"/>
      <c r="C824" s="12"/>
      <c r="D824" s="93"/>
      <c r="E824" s="97"/>
      <c r="F824" s="216"/>
      <c r="G824" s="306"/>
      <c r="H824" s="307"/>
      <c r="I824" s="307"/>
      <c r="J824" s="307"/>
      <c r="K824" s="307"/>
      <c r="L824" s="307"/>
      <c r="M824" s="307"/>
      <c r="N824" s="307"/>
      <c r="O824" s="307"/>
      <c r="P824" s="307"/>
      <c r="Q824" s="307"/>
      <c r="R824" s="307"/>
      <c r="S824" s="307"/>
      <c r="T824" s="307"/>
      <c r="U824" s="307"/>
    </row>
    <row r="825" spans="1:21" s="17" customFormat="1" ht="12.75">
      <c r="A825" s="238"/>
      <c r="B825" s="25"/>
      <c r="C825" s="12"/>
      <c r="D825" s="93"/>
      <c r="E825" s="97"/>
      <c r="F825" s="216"/>
      <c r="G825" s="306"/>
      <c r="H825" s="307"/>
      <c r="I825" s="307"/>
      <c r="J825" s="307"/>
      <c r="K825" s="307"/>
      <c r="L825" s="307"/>
      <c r="M825" s="307"/>
      <c r="N825" s="307"/>
      <c r="O825" s="307"/>
      <c r="P825" s="307"/>
      <c r="Q825" s="307"/>
      <c r="R825" s="307"/>
      <c r="S825" s="307"/>
      <c r="T825" s="307"/>
      <c r="U825" s="307"/>
    </row>
    <row r="826" spans="1:21" s="17" customFormat="1" ht="12.75">
      <c r="A826" s="238"/>
      <c r="B826" s="25"/>
      <c r="C826" s="12"/>
      <c r="D826" s="93"/>
      <c r="E826" s="97"/>
      <c r="F826" s="216"/>
      <c r="G826" s="306"/>
      <c r="H826" s="307"/>
      <c r="I826" s="307"/>
      <c r="J826" s="307"/>
      <c r="K826" s="307"/>
      <c r="L826" s="307"/>
      <c r="M826" s="307"/>
      <c r="N826" s="307"/>
      <c r="O826" s="307"/>
      <c r="P826" s="307"/>
      <c r="Q826" s="307"/>
      <c r="R826" s="307"/>
      <c r="S826" s="307"/>
      <c r="T826" s="307"/>
      <c r="U826" s="307"/>
    </row>
    <row r="827" spans="1:21" s="17" customFormat="1" ht="12.75">
      <c r="A827" s="238"/>
      <c r="B827" s="25"/>
      <c r="C827" s="12"/>
      <c r="D827" s="93"/>
      <c r="E827" s="97"/>
      <c r="F827" s="216"/>
      <c r="G827" s="306"/>
      <c r="H827" s="307"/>
      <c r="I827" s="307"/>
      <c r="J827" s="307"/>
      <c r="K827" s="307"/>
      <c r="L827" s="307"/>
      <c r="M827" s="307"/>
      <c r="N827" s="307"/>
      <c r="O827" s="307"/>
      <c r="P827" s="307"/>
      <c r="Q827" s="307"/>
      <c r="R827" s="307"/>
      <c r="S827" s="307"/>
      <c r="T827" s="307"/>
      <c r="U827" s="307"/>
    </row>
    <row r="828" spans="1:21" s="17" customFormat="1" ht="12.75">
      <c r="A828" s="238"/>
      <c r="B828" s="25"/>
      <c r="C828" s="12"/>
      <c r="D828" s="93"/>
      <c r="E828" s="97"/>
      <c r="F828" s="216"/>
      <c r="G828" s="306"/>
      <c r="H828" s="307"/>
      <c r="I828" s="307"/>
      <c r="J828" s="307"/>
      <c r="K828" s="307"/>
      <c r="L828" s="307"/>
      <c r="M828" s="307"/>
      <c r="N828" s="307"/>
      <c r="O828" s="307"/>
      <c r="P828" s="307"/>
      <c r="Q828" s="307"/>
      <c r="R828" s="307"/>
      <c r="S828" s="307"/>
      <c r="T828" s="307"/>
      <c r="U828" s="307"/>
    </row>
    <row r="829" spans="1:21" s="17" customFormat="1" ht="12.75">
      <c r="A829" s="238"/>
      <c r="B829" s="25"/>
      <c r="C829" s="12"/>
      <c r="D829" s="93"/>
      <c r="E829" s="97"/>
      <c r="F829" s="216"/>
      <c r="G829" s="306"/>
      <c r="H829" s="307"/>
      <c r="I829" s="307"/>
      <c r="J829" s="307"/>
      <c r="K829" s="307"/>
      <c r="L829" s="307"/>
      <c r="M829" s="307"/>
      <c r="N829" s="307"/>
      <c r="O829" s="307"/>
      <c r="P829" s="307"/>
      <c r="Q829" s="307"/>
      <c r="R829" s="307"/>
      <c r="S829" s="307"/>
      <c r="T829" s="307"/>
      <c r="U829" s="307"/>
    </row>
    <row r="830" spans="1:21" s="17" customFormat="1" ht="12.75">
      <c r="A830" s="238"/>
      <c r="B830" s="25"/>
      <c r="C830" s="12"/>
      <c r="D830" s="93"/>
      <c r="E830" s="97"/>
      <c r="F830" s="216"/>
      <c r="G830" s="306"/>
      <c r="H830" s="307"/>
      <c r="I830" s="307"/>
      <c r="J830" s="307"/>
      <c r="K830" s="307"/>
      <c r="L830" s="307"/>
      <c r="M830" s="307"/>
      <c r="N830" s="307"/>
      <c r="O830" s="307"/>
      <c r="P830" s="307"/>
      <c r="Q830" s="307"/>
      <c r="R830" s="307"/>
      <c r="S830" s="307"/>
      <c r="T830" s="307"/>
      <c r="U830" s="307"/>
    </row>
    <row r="831" spans="1:21" s="17" customFormat="1" ht="12.75">
      <c r="A831" s="238"/>
      <c r="B831" s="25"/>
      <c r="C831" s="12"/>
      <c r="D831" s="93"/>
      <c r="E831" s="97"/>
      <c r="F831" s="216"/>
      <c r="G831" s="306"/>
      <c r="H831" s="307"/>
      <c r="I831" s="307"/>
      <c r="J831" s="307"/>
      <c r="K831" s="307"/>
      <c r="L831" s="307"/>
      <c r="M831" s="307"/>
      <c r="N831" s="307"/>
      <c r="O831" s="307"/>
      <c r="P831" s="307"/>
      <c r="Q831" s="307"/>
      <c r="R831" s="307"/>
      <c r="S831" s="307"/>
      <c r="T831" s="307"/>
      <c r="U831" s="307"/>
    </row>
    <row r="832" spans="1:21" s="17" customFormat="1" ht="12.75">
      <c r="A832" s="238"/>
      <c r="B832" s="25"/>
      <c r="C832" s="12"/>
      <c r="D832" s="93"/>
      <c r="E832" s="97"/>
      <c r="F832" s="216"/>
      <c r="G832" s="306"/>
      <c r="H832" s="307"/>
      <c r="I832" s="307"/>
      <c r="J832" s="307"/>
      <c r="K832" s="307"/>
      <c r="L832" s="307"/>
      <c r="M832" s="307"/>
      <c r="N832" s="307"/>
      <c r="O832" s="307"/>
      <c r="P832" s="307"/>
      <c r="Q832" s="307"/>
      <c r="R832" s="307"/>
      <c r="S832" s="307"/>
      <c r="T832" s="307"/>
      <c r="U832" s="307"/>
    </row>
    <row r="833" spans="1:21" s="17" customFormat="1" ht="12.75">
      <c r="A833" s="238"/>
      <c r="B833" s="25"/>
      <c r="C833" s="12"/>
      <c r="D833" s="93"/>
      <c r="E833" s="97"/>
      <c r="F833" s="216"/>
      <c r="G833" s="306"/>
      <c r="H833" s="307"/>
      <c r="I833" s="307"/>
      <c r="J833" s="307"/>
      <c r="K833" s="307"/>
      <c r="L833" s="307"/>
      <c r="M833" s="307"/>
      <c r="N833" s="307"/>
      <c r="O833" s="307"/>
      <c r="P833" s="307"/>
      <c r="Q833" s="307"/>
      <c r="R833" s="307"/>
      <c r="S833" s="307"/>
      <c r="T833" s="307"/>
      <c r="U833" s="307"/>
    </row>
    <row r="834" spans="1:21" s="17" customFormat="1" ht="12.75">
      <c r="A834" s="238"/>
      <c r="B834" s="25"/>
      <c r="C834" s="12"/>
      <c r="D834" s="93"/>
      <c r="E834" s="97"/>
      <c r="F834" s="216"/>
      <c r="G834" s="306"/>
      <c r="H834" s="307"/>
      <c r="I834" s="307"/>
      <c r="J834" s="307"/>
      <c r="K834" s="307"/>
      <c r="L834" s="307"/>
      <c r="M834" s="307"/>
      <c r="N834" s="307"/>
      <c r="O834" s="307"/>
      <c r="P834" s="307"/>
      <c r="Q834" s="307"/>
      <c r="R834" s="307"/>
      <c r="S834" s="307"/>
      <c r="T834" s="307"/>
      <c r="U834" s="307"/>
    </row>
    <row r="835" spans="1:21" s="17" customFormat="1" ht="12.75">
      <c r="A835" s="238"/>
      <c r="B835" s="25"/>
      <c r="C835" s="12"/>
      <c r="D835" s="93"/>
      <c r="E835" s="97"/>
      <c r="F835" s="216"/>
      <c r="G835" s="306"/>
      <c r="H835" s="307"/>
      <c r="I835" s="307"/>
      <c r="J835" s="307"/>
      <c r="K835" s="307"/>
      <c r="L835" s="307"/>
      <c r="M835" s="307"/>
      <c r="N835" s="307"/>
      <c r="O835" s="307"/>
      <c r="P835" s="307"/>
      <c r="Q835" s="307"/>
      <c r="R835" s="307"/>
      <c r="S835" s="307"/>
      <c r="T835" s="307"/>
      <c r="U835" s="307"/>
    </row>
    <row r="836" spans="1:21" s="17" customFormat="1" ht="12.75">
      <c r="A836" s="238"/>
      <c r="B836" s="25"/>
      <c r="C836" s="12"/>
      <c r="D836" s="93"/>
      <c r="E836" s="97"/>
      <c r="F836" s="216"/>
      <c r="G836" s="306"/>
      <c r="H836" s="307"/>
      <c r="I836" s="307"/>
      <c r="J836" s="307"/>
      <c r="K836" s="307"/>
      <c r="L836" s="307"/>
      <c r="M836" s="307"/>
      <c r="N836" s="307"/>
      <c r="O836" s="307"/>
      <c r="P836" s="307"/>
      <c r="Q836" s="307"/>
      <c r="R836" s="307"/>
      <c r="S836" s="307"/>
      <c r="T836" s="307"/>
      <c r="U836" s="307"/>
    </row>
    <row r="837" spans="1:21" s="17" customFormat="1" ht="12.75">
      <c r="A837" s="238"/>
      <c r="B837" s="25"/>
      <c r="C837" s="12"/>
      <c r="D837" s="93"/>
      <c r="E837" s="97"/>
      <c r="F837" s="216"/>
      <c r="G837" s="306"/>
      <c r="H837" s="307"/>
      <c r="I837" s="307"/>
      <c r="J837" s="307"/>
      <c r="K837" s="307"/>
      <c r="L837" s="307"/>
      <c r="M837" s="307"/>
      <c r="N837" s="307"/>
      <c r="O837" s="307"/>
      <c r="P837" s="307"/>
      <c r="Q837" s="307"/>
      <c r="R837" s="307"/>
      <c r="S837" s="307"/>
      <c r="T837" s="307"/>
      <c r="U837" s="307"/>
    </row>
    <row r="838" spans="1:21" s="17" customFormat="1" ht="12.75">
      <c r="A838" s="238"/>
      <c r="B838" s="25"/>
      <c r="C838" s="12"/>
      <c r="D838" s="93"/>
      <c r="E838" s="97"/>
      <c r="F838" s="216"/>
      <c r="G838" s="306"/>
      <c r="H838" s="307"/>
      <c r="I838" s="307"/>
      <c r="J838" s="307"/>
      <c r="K838" s="307"/>
      <c r="L838" s="307"/>
      <c r="M838" s="307"/>
      <c r="N838" s="307"/>
      <c r="O838" s="307"/>
      <c r="P838" s="307"/>
      <c r="Q838" s="307"/>
      <c r="R838" s="307"/>
      <c r="S838" s="307"/>
      <c r="T838" s="307"/>
      <c r="U838" s="307"/>
    </row>
    <row r="839" spans="1:21" s="17" customFormat="1" ht="12.75">
      <c r="A839" s="238"/>
      <c r="B839" s="25"/>
      <c r="C839" s="12"/>
      <c r="D839" s="93"/>
      <c r="E839" s="97"/>
      <c r="F839" s="216"/>
      <c r="G839" s="306"/>
      <c r="H839" s="307"/>
      <c r="I839" s="307"/>
      <c r="J839" s="307"/>
      <c r="K839" s="307"/>
      <c r="L839" s="307"/>
      <c r="M839" s="307"/>
      <c r="N839" s="307"/>
      <c r="O839" s="307"/>
      <c r="P839" s="307"/>
      <c r="Q839" s="307"/>
      <c r="R839" s="307"/>
      <c r="S839" s="307"/>
      <c r="T839" s="307"/>
      <c r="U839" s="307"/>
    </row>
    <row r="840" spans="1:21" s="17" customFormat="1" ht="12.75">
      <c r="A840" s="238"/>
      <c r="B840" s="25"/>
      <c r="C840" s="12"/>
      <c r="D840" s="93"/>
      <c r="E840" s="97"/>
      <c r="F840" s="216"/>
      <c r="G840" s="306"/>
      <c r="H840" s="307"/>
      <c r="I840" s="307"/>
      <c r="J840" s="307"/>
      <c r="K840" s="307"/>
      <c r="L840" s="307"/>
      <c r="M840" s="307"/>
      <c r="N840" s="307"/>
      <c r="O840" s="307"/>
      <c r="P840" s="307"/>
      <c r="Q840" s="307"/>
      <c r="R840" s="307"/>
      <c r="S840" s="307"/>
      <c r="T840" s="307"/>
      <c r="U840" s="307"/>
    </row>
    <row r="841" spans="1:21" s="17" customFormat="1" ht="12.75">
      <c r="A841" s="238"/>
      <c r="B841" s="25"/>
      <c r="C841" s="12"/>
      <c r="D841" s="93"/>
      <c r="E841" s="97"/>
      <c r="F841" s="216"/>
      <c r="G841" s="306"/>
      <c r="H841" s="307"/>
      <c r="I841" s="307"/>
      <c r="J841" s="307"/>
      <c r="K841" s="307"/>
      <c r="L841" s="307"/>
      <c r="M841" s="307"/>
      <c r="N841" s="307"/>
      <c r="O841" s="307"/>
      <c r="P841" s="307"/>
      <c r="Q841" s="307"/>
      <c r="R841" s="307"/>
      <c r="S841" s="307"/>
      <c r="T841" s="307"/>
      <c r="U841" s="307"/>
    </row>
    <row r="842" spans="1:21" s="17" customFormat="1" ht="12.75">
      <c r="A842" s="238"/>
      <c r="B842" s="25"/>
      <c r="C842" s="12"/>
      <c r="D842" s="93"/>
      <c r="E842" s="97"/>
      <c r="F842" s="216"/>
      <c r="G842" s="306"/>
      <c r="H842" s="307"/>
      <c r="I842" s="307"/>
      <c r="J842" s="307"/>
      <c r="K842" s="307"/>
      <c r="L842" s="307"/>
      <c r="M842" s="307"/>
      <c r="N842" s="307"/>
      <c r="O842" s="307"/>
      <c r="P842" s="307"/>
      <c r="Q842" s="307"/>
      <c r="R842" s="307"/>
      <c r="S842" s="307"/>
      <c r="T842" s="307"/>
      <c r="U842" s="307"/>
    </row>
    <row r="843" spans="1:21" s="17" customFormat="1" ht="12.75">
      <c r="A843" s="238"/>
      <c r="B843" s="25"/>
      <c r="C843" s="12"/>
      <c r="D843" s="93"/>
      <c r="E843" s="97"/>
      <c r="F843" s="216"/>
      <c r="G843" s="306"/>
      <c r="H843" s="307"/>
      <c r="I843" s="307"/>
      <c r="J843" s="307"/>
      <c r="K843" s="307"/>
      <c r="L843" s="307"/>
      <c r="M843" s="307"/>
      <c r="N843" s="307"/>
      <c r="O843" s="307"/>
      <c r="P843" s="307"/>
      <c r="Q843" s="307"/>
      <c r="R843" s="307"/>
      <c r="S843" s="307"/>
      <c r="T843" s="307"/>
      <c r="U843" s="307"/>
    </row>
    <row r="844" spans="1:21" s="17" customFormat="1" ht="12.75">
      <c r="A844" s="238"/>
      <c r="B844" s="25"/>
      <c r="C844" s="12"/>
      <c r="D844" s="93"/>
      <c r="E844" s="97"/>
      <c r="F844" s="216"/>
      <c r="G844" s="306"/>
      <c r="H844" s="307"/>
      <c r="I844" s="307"/>
      <c r="J844" s="307"/>
      <c r="K844" s="307"/>
      <c r="L844" s="307"/>
      <c r="M844" s="307"/>
      <c r="N844" s="307"/>
      <c r="O844" s="307"/>
      <c r="P844" s="307"/>
      <c r="Q844" s="307"/>
      <c r="R844" s="307"/>
      <c r="S844" s="307"/>
      <c r="T844" s="307"/>
      <c r="U844" s="307"/>
    </row>
    <row r="845" spans="1:21" s="17" customFormat="1" ht="12.75">
      <c r="A845" s="238"/>
      <c r="B845" s="25"/>
      <c r="C845" s="12"/>
      <c r="D845" s="93"/>
      <c r="E845" s="97"/>
      <c r="F845" s="216"/>
      <c r="G845" s="306"/>
      <c r="H845" s="307"/>
      <c r="I845" s="307"/>
      <c r="J845" s="307"/>
      <c r="K845" s="307"/>
      <c r="L845" s="307"/>
      <c r="M845" s="307"/>
      <c r="N845" s="307"/>
      <c r="O845" s="307"/>
      <c r="P845" s="307"/>
      <c r="Q845" s="307"/>
      <c r="R845" s="307"/>
      <c r="S845" s="307"/>
      <c r="T845" s="307"/>
      <c r="U845" s="307"/>
    </row>
    <row r="846" spans="1:21" s="17" customFormat="1" ht="12.75">
      <c r="A846" s="238"/>
      <c r="B846" s="25"/>
      <c r="C846" s="12"/>
      <c r="D846" s="93"/>
      <c r="E846" s="97"/>
      <c r="F846" s="216"/>
      <c r="G846" s="306"/>
      <c r="H846" s="307"/>
      <c r="I846" s="307"/>
      <c r="J846" s="307"/>
      <c r="K846" s="307"/>
      <c r="L846" s="307"/>
      <c r="M846" s="307"/>
      <c r="N846" s="307"/>
      <c r="O846" s="307"/>
      <c r="P846" s="307"/>
      <c r="Q846" s="307"/>
      <c r="R846" s="307"/>
      <c r="S846" s="307"/>
      <c r="T846" s="307"/>
      <c r="U846" s="307"/>
    </row>
    <row r="847" spans="1:21" s="17" customFormat="1" ht="12.75">
      <c r="A847" s="238"/>
      <c r="B847" s="25"/>
      <c r="C847" s="12"/>
      <c r="D847" s="93"/>
      <c r="E847" s="97"/>
      <c r="F847" s="216"/>
      <c r="G847" s="306"/>
      <c r="H847" s="307"/>
      <c r="I847" s="307"/>
      <c r="J847" s="307"/>
      <c r="K847" s="307"/>
      <c r="L847" s="307"/>
      <c r="M847" s="307"/>
      <c r="N847" s="307"/>
      <c r="O847" s="307"/>
      <c r="P847" s="307"/>
      <c r="Q847" s="307"/>
      <c r="R847" s="307"/>
      <c r="S847" s="307"/>
      <c r="T847" s="307"/>
      <c r="U847" s="307"/>
    </row>
    <row r="848" spans="1:21" s="17" customFormat="1" ht="12.75">
      <c r="A848" s="238"/>
      <c r="B848" s="25"/>
      <c r="C848" s="12"/>
      <c r="D848" s="93"/>
      <c r="E848" s="97"/>
      <c r="F848" s="216"/>
      <c r="G848" s="306"/>
      <c r="H848" s="307"/>
      <c r="I848" s="307"/>
      <c r="J848" s="307"/>
      <c r="K848" s="307"/>
      <c r="L848" s="307"/>
      <c r="M848" s="307"/>
      <c r="N848" s="307"/>
      <c r="O848" s="307"/>
      <c r="P848" s="307"/>
      <c r="Q848" s="307"/>
      <c r="R848" s="307"/>
      <c r="S848" s="307"/>
      <c r="T848" s="307"/>
      <c r="U848" s="307"/>
    </row>
    <row r="849" spans="1:21" s="17" customFormat="1" ht="12.75">
      <c r="A849" s="238"/>
      <c r="B849" s="25"/>
      <c r="C849" s="12"/>
      <c r="D849" s="93"/>
      <c r="E849" s="97"/>
      <c r="F849" s="216"/>
      <c r="G849" s="306"/>
      <c r="H849" s="307"/>
      <c r="I849" s="307"/>
      <c r="J849" s="307"/>
      <c r="K849" s="307"/>
      <c r="L849" s="307"/>
      <c r="M849" s="307"/>
      <c r="N849" s="307"/>
      <c r="O849" s="307"/>
      <c r="P849" s="307"/>
      <c r="Q849" s="307"/>
      <c r="R849" s="307"/>
      <c r="S849" s="307"/>
      <c r="T849" s="307"/>
      <c r="U849" s="307"/>
    </row>
    <row r="850" spans="1:21" s="17" customFormat="1" ht="12.75">
      <c r="A850" s="238"/>
      <c r="B850" s="25"/>
      <c r="C850" s="12"/>
      <c r="D850" s="93"/>
      <c r="E850" s="97"/>
      <c r="F850" s="216"/>
      <c r="G850" s="306"/>
      <c r="H850" s="307"/>
      <c r="I850" s="307"/>
      <c r="J850" s="307"/>
      <c r="K850" s="307"/>
      <c r="L850" s="307"/>
      <c r="M850" s="307"/>
      <c r="N850" s="307"/>
      <c r="O850" s="307"/>
      <c r="P850" s="307"/>
      <c r="Q850" s="307"/>
      <c r="R850" s="307"/>
      <c r="S850" s="307"/>
      <c r="T850" s="307"/>
      <c r="U850" s="307"/>
    </row>
    <row r="851" spans="1:21" s="17" customFormat="1" ht="12.75">
      <c r="A851" s="238"/>
      <c r="B851" s="25"/>
      <c r="C851" s="12"/>
      <c r="D851" s="93"/>
      <c r="E851" s="97"/>
      <c r="F851" s="216"/>
      <c r="G851" s="306"/>
      <c r="H851" s="307"/>
      <c r="I851" s="307"/>
      <c r="J851" s="307"/>
      <c r="K851" s="307"/>
      <c r="L851" s="307"/>
      <c r="M851" s="307"/>
      <c r="N851" s="307"/>
      <c r="O851" s="307"/>
      <c r="P851" s="307"/>
      <c r="Q851" s="307"/>
      <c r="R851" s="307"/>
      <c r="S851" s="307"/>
      <c r="T851" s="307"/>
      <c r="U851" s="307"/>
    </row>
    <row r="852" spans="1:21" s="17" customFormat="1" ht="12.75">
      <c r="A852" s="238"/>
      <c r="B852" s="25"/>
      <c r="C852" s="12"/>
      <c r="D852" s="93"/>
      <c r="E852" s="97"/>
      <c r="F852" s="216"/>
      <c r="G852" s="306"/>
      <c r="H852" s="307"/>
      <c r="I852" s="307"/>
      <c r="J852" s="307"/>
      <c r="K852" s="307"/>
      <c r="L852" s="307"/>
      <c r="M852" s="307"/>
      <c r="N852" s="307"/>
      <c r="O852" s="307"/>
      <c r="P852" s="307"/>
      <c r="Q852" s="307"/>
      <c r="R852" s="307"/>
      <c r="S852" s="307"/>
      <c r="T852" s="307"/>
      <c r="U852" s="307"/>
    </row>
    <row r="853" spans="1:21" s="17" customFormat="1" ht="12.75">
      <c r="A853" s="238"/>
      <c r="B853" s="25"/>
      <c r="C853" s="12"/>
      <c r="D853" s="93"/>
      <c r="E853" s="97"/>
      <c r="F853" s="216"/>
      <c r="G853" s="306"/>
      <c r="H853" s="307"/>
      <c r="I853" s="307"/>
      <c r="J853" s="307"/>
      <c r="K853" s="307"/>
      <c r="L853" s="307"/>
      <c r="M853" s="307"/>
      <c r="N853" s="307"/>
      <c r="O853" s="307"/>
      <c r="P853" s="307"/>
      <c r="Q853" s="307"/>
      <c r="R853" s="307"/>
      <c r="S853" s="307"/>
      <c r="T853" s="307"/>
      <c r="U853" s="307"/>
    </row>
    <row r="854" spans="1:21" s="17" customFormat="1" ht="12.75">
      <c r="A854" s="238"/>
      <c r="B854" s="25"/>
      <c r="C854" s="12"/>
      <c r="D854" s="93"/>
      <c r="E854" s="97"/>
      <c r="F854" s="216"/>
      <c r="G854" s="306"/>
      <c r="H854" s="307"/>
      <c r="I854" s="307"/>
      <c r="J854" s="307"/>
      <c r="K854" s="307"/>
      <c r="L854" s="307"/>
      <c r="M854" s="307"/>
      <c r="N854" s="307"/>
      <c r="O854" s="307"/>
      <c r="P854" s="307"/>
      <c r="Q854" s="307"/>
      <c r="R854" s="307"/>
      <c r="S854" s="307"/>
      <c r="T854" s="307"/>
      <c r="U854" s="307"/>
    </row>
    <row r="855" spans="1:21" s="17" customFormat="1" ht="12.75">
      <c r="A855" s="238"/>
      <c r="B855" s="25"/>
      <c r="C855" s="12"/>
      <c r="D855" s="93"/>
      <c r="E855" s="97"/>
      <c r="F855" s="216"/>
      <c r="G855" s="306"/>
      <c r="H855" s="307"/>
      <c r="I855" s="307"/>
      <c r="J855" s="307"/>
      <c r="K855" s="307"/>
      <c r="L855" s="307"/>
      <c r="M855" s="307"/>
      <c r="N855" s="307"/>
      <c r="O855" s="307"/>
      <c r="P855" s="307"/>
      <c r="Q855" s="307"/>
      <c r="R855" s="307"/>
      <c r="S855" s="307"/>
      <c r="T855" s="307"/>
      <c r="U855" s="307"/>
    </row>
    <row r="856" spans="1:21" s="17" customFormat="1" ht="12.75">
      <c r="A856" s="238"/>
      <c r="B856" s="25"/>
      <c r="C856" s="12"/>
      <c r="D856" s="93"/>
      <c r="E856" s="97"/>
      <c r="F856" s="216"/>
      <c r="G856" s="306"/>
      <c r="H856" s="307"/>
      <c r="I856" s="307"/>
      <c r="J856" s="307"/>
      <c r="K856" s="307"/>
      <c r="L856" s="307"/>
      <c r="M856" s="307"/>
      <c r="N856" s="307"/>
      <c r="O856" s="307"/>
      <c r="P856" s="307"/>
      <c r="Q856" s="307"/>
      <c r="R856" s="307"/>
      <c r="S856" s="307"/>
      <c r="T856" s="307"/>
      <c r="U856" s="307"/>
    </row>
    <row r="857" spans="1:21" s="17" customFormat="1" ht="12.75">
      <c r="A857" s="238"/>
      <c r="B857" s="25"/>
      <c r="C857" s="12"/>
      <c r="D857" s="93"/>
      <c r="E857" s="97"/>
      <c r="F857" s="216"/>
      <c r="G857" s="306"/>
      <c r="H857" s="307"/>
      <c r="I857" s="307"/>
      <c r="J857" s="307"/>
      <c r="K857" s="307"/>
      <c r="L857" s="307"/>
      <c r="M857" s="307"/>
      <c r="N857" s="307"/>
      <c r="O857" s="307"/>
      <c r="P857" s="307"/>
      <c r="Q857" s="307"/>
      <c r="R857" s="307"/>
      <c r="S857" s="307"/>
      <c r="T857" s="307"/>
      <c r="U857" s="307"/>
    </row>
    <row r="858" spans="1:21" s="17" customFormat="1" ht="12" customHeight="1">
      <c r="A858" s="238"/>
      <c r="B858" s="25"/>
      <c r="C858" s="12"/>
      <c r="D858" s="93"/>
      <c r="E858" s="97"/>
      <c r="F858" s="216"/>
      <c r="G858" s="306"/>
      <c r="H858" s="307"/>
      <c r="I858" s="307"/>
      <c r="J858" s="307"/>
      <c r="K858" s="307"/>
      <c r="L858" s="307"/>
      <c r="M858" s="307"/>
      <c r="N858" s="307"/>
      <c r="O858" s="307"/>
      <c r="P858" s="307"/>
      <c r="Q858" s="307"/>
      <c r="R858" s="307"/>
      <c r="S858" s="307"/>
      <c r="T858" s="307"/>
      <c r="U858" s="307"/>
    </row>
    <row r="859" spans="1:6" ht="12.75">
      <c r="A859" s="238"/>
      <c r="B859" s="25"/>
      <c r="C859" s="12"/>
      <c r="D859" s="93"/>
      <c r="E859" s="97"/>
      <c r="F859" s="216"/>
    </row>
    <row r="860" spans="1:21" s="17" customFormat="1" ht="12.75">
      <c r="A860" s="238"/>
      <c r="B860" s="25"/>
      <c r="C860" s="12"/>
      <c r="D860" s="93"/>
      <c r="E860" s="97"/>
      <c r="F860" s="216"/>
      <c r="G860" s="306"/>
      <c r="H860" s="307"/>
      <c r="I860" s="307"/>
      <c r="J860" s="307"/>
      <c r="K860" s="307"/>
      <c r="L860" s="307"/>
      <c r="M860" s="307"/>
      <c r="N860" s="307"/>
      <c r="O860" s="307"/>
      <c r="P860" s="307"/>
      <c r="Q860" s="307"/>
      <c r="R860" s="307"/>
      <c r="S860" s="307"/>
      <c r="T860" s="307"/>
      <c r="U860" s="307"/>
    </row>
    <row r="861" spans="1:21" s="17" customFormat="1" ht="12.75">
      <c r="A861" s="238"/>
      <c r="B861" s="25"/>
      <c r="C861" s="12"/>
      <c r="D861" s="93"/>
      <c r="E861" s="97"/>
      <c r="F861" s="216"/>
      <c r="G861" s="306"/>
      <c r="H861" s="307"/>
      <c r="I861" s="307"/>
      <c r="J861" s="307"/>
      <c r="K861" s="307"/>
      <c r="L861" s="307"/>
      <c r="M861" s="307"/>
      <c r="N861" s="307"/>
      <c r="O861" s="307"/>
      <c r="P861" s="307"/>
      <c r="Q861" s="307"/>
      <c r="R861" s="307"/>
      <c r="S861" s="307"/>
      <c r="T861" s="307"/>
      <c r="U861" s="307"/>
    </row>
    <row r="862" spans="1:21" s="17" customFormat="1" ht="12.75">
      <c r="A862" s="238"/>
      <c r="B862" s="25"/>
      <c r="C862" s="12"/>
      <c r="D862" s="93"/>
      <c r="E862" s="97"/>
      <c r="F862" s="216"/>
      <c r="G862" s="306"/>
      <c r="H862" s="307"/>
      <c r="I862" s="307"/>
      <c r="J862" s="307"/>
      <c r="K862" s="307"/>
      <c r="L862" s="307"/>
      <c r="M862" s="307"/>
      <c r="N862" s="307"/>
      <c r="O862" s="307"/>
      <c r="P862" s="307"/>
      <c r="Q862" s="307"/>
      <c r="R862" s="307"/>
      <c r="S862" s="307"/>
      <c r="T862" s="307"/>
      <c r="U862" s="307"/>
    </row>
    <row r="863" spans="1:21" s="17" customFormat="1" ht="12.75">
      <c r="A863" s="238"/>
      <c r="B863" s="25"/>
      <c r="C863" s="12"/>
      <c r="D863" s="93"/>
      <c r="E863" s="97"/>
      <c r="F863" s="216"/>
      <c r="G863" s="306"/>
      <c r="H863" s="307"/>
      <c r="I863" s="307"/>
      <c r="J863" s="307"/>
      <c r="K863" s="307"/>
      <c r="L863" s="307"/>
      <c r="M863" s="307"/>
      <c r="N863" s="307"/>
      <c r="O863" s="307"/>
      <c r="P863" s="307"/>
      <c r="Q863" s="307"/>
      <c r="R863" s="307"/>
      <c r="S863" s="307"/>
      <c r="T863" s="307"/>
      <c r="U863" s="307"/>
    </row>
    <row r="864" spans="1:21" s="17" customFormat="1" ht="13.5" thickBot="1">
      <c r="A864" s="238"/>
      <c r="B864" s="25"/>
      <c r="C864" s="12"/>
      <c r="D864" s="93"/>
      <c r="E864" s="97"/>
      <c r="F864" s="216"/>
      <c r="G864" s="306"/>
      <c r="H864" s="307"/>
      <c r="I864" s="307"/>
      <c r="J864" s="307"/>
      <c r="K864" s="307"/>
      <c r="L864" s="307"/>
      <c r="M864" s="307"/>
      <c r="N864" s="307"/>
      <c r="O864" s="307"/>
      <c r="P864" s="307"/>
      <c r="Q864" s="307"/>
      <c r="R864" s="307"/>
      <c r="S864" s="307"/>
      <c r="T864" s="307"/>
      <c r="U864" s="307"/>
    </row>
    <row r="865" spans="1:21" s="17" customFormat="1" ht="13.5" thickBot="1">
      <c r="A865" s="150" t="s">
        <v>191</v>
      </c>
      <c r="B865" s="151"/>
      <c r="C865" s="152"/>
      <c r="D865" s="153"/>
      <c r="E865" s="203"/>
      <c r="F865" s="327"/>
      <c r="G865" s="306"/>
      <c r="H865" s="307"/>
      <c r="I865" s="307">
        <f>+F865-443750</f>
        <v>-443750</v>
      </c>
      <c r="J865" s="307"/>
      <c r="K865" s="307"/>
      <c r="L865" s="307"/>
      <c r="M865" s="307"/>
      <c r="N865" s="307"/>
      <c r="O865" s="307"/>
      <c r="P865" s="307"/>
      <c r="Q865" s="307"/>
      <c r="R865" s="307"/>
      <c r="S865" s="307"/>
      <c r="T865" s="307"/>
      <c r="U865" s="307"/>
    </row>
    <row r="866" spans="1:21" s="17" customFormat="1" ht="12.75">
      <c r="A866" s="266"/>
      <c r="B866" s="267" t="s">
        <v>290</v>
      </c>
      <c r="C866" s="268"/>
      <c r="D866" s="243"/>
      <c r="E866" s="223"/>
      <c r="F866" s="269"/>
      <c r="G866" s="306"/>
      <c r="H866" s="307"/>
      <c r="I866" s="307"/>
      <c r="J866" s="307"/>
      <c r="K866" s="307"/>
      <c r="L866" s="307"/>
      <c r="M866" s="307"/>
      <c r="N866" s="307"/>
      <c r="O866" s="307"/>
      <c r="P866" s="307"/>
      <c r="Q866" s="307"/>
      <c r="R866" s="307"/>
      <c r="S866" s="307"/>
      <c r="T866" s="307"/>
      <c r="U866" s="307"/>
    </row>
    <row r="867" spans="1:21" s="17" customFormat="1" ht="12.75">
      <c r="A867" s="3"/>
      <c r="B867" s="114" t="s">
        <v>196</v>
      </c>
      <c r="C867" s="119"/>
      <c r="D867" s="109"/>
      <c r="E867" s="173"/>
      <c r="F867" s="262"/>
      <c r="G867" s="306"/>
      <c r="H867" s="307"/>
      <c r="I867" s="307"/>
      <c r="J867" s="307"/>
      <c r="K867" s="307"/>
      <c r="L867" s="307"/>
      <c r="M867" s="307"/>
      <c r="N867" s="307"/>
      <c r="O867" s="307"/>
      <c r="P867" s="307"/>
      <c r="Q867" s="307"/>
      <c r="R867" s="307"/>
      <c r="S867" s="307"/>
      <c r="T867" s="307"/>
      <c r="U867" s="307"/>
    </row>
    <row r="868" spans="1:21" s="17" customFormat="1" ht="12.75">
      <c r="A868" s="72" t="s">
        <v>243</v>
      </c>
      <c r="B868" s="73" t="s">
        <v>244</v>
      </c>
      <c r="C868" s="15"/>
      <c r="D868" s="108"/>
      <c r="E868" s="172"/>
      <c r="F868" s="192"/>
      <c r="G868" s="306"/>
      <c r="H868" s="307"/>
      <c r="I868" s="307"/>
      <c r="J868" s="307"/>
      <c r="K868" s="307"/>
      <c r="L868" s="307"/>
      <c r="M868" s="307"/>
      <c r="N868" s="307"/>
      <c r="O868" s="307"/>
      <c r="P868" s="307"/>
      <c r="Q868" s="307"/>
      <c r="R868" s="307"/>
      <c r="S868" s="307"/>
      <c r="T868" s="307"/>
      <c r="U868" s="307"/>
    </row>
    <row r="869" spans="1:21" s="17" customFormat="1" ht="12.75">
      <c r="A869" s="115"/>
      <c r="B869" s="104"/>
      <c r="C869" s="124"/>
      <c r="D869" s="116"/>
      <c r="E869" s="175"/>
      <c r="F869" s="194"/>
      <c r="G869" s="306"/>
      <c r="H869" s="307"/>
      <c r="I869" s="307"/>
      <c r="J869" s="307"/>
      <c r="K869" s="307"/>
      <c r="L869" s="307"/>
      <c r="M869" s="307"/>
      <c r="N869" s="307"/>
      <c r="O869" s="307"/>
      <c r="P869" s="307"/>
      <c r="Q869" s="307"/>
      <c r="R869" s="307"/>
      <c r="S869" s="307"/>
      <c r="T869" s="307"/>
      <c r="U869" s="307"/>
    </row>
    <row r="870" spans="1:21" s="17" customFormat="1" ht="12.75">
      <c r="A870" s="236" t="s">
        <v>33</v>
      </c>
      <c r="B870" s="84" t="s">
        <v>34</v>
      </c>
      <c r="C870" s="125" t="s">
        <v>35</v>
      </c>
      <c r="D870" s="35" t="s">
        <v>139</v>
      </c>
      <c r="E870" s="196" t="s">
        <v>36</v>
      </c>
      <c r="F870" s="220" t="s">
        <v>40</v>
      </c>
      <c r="G870" s="306"/>
      <c r="H870" s="307"/>
      <c r="I870" s="307"/>
      <c r="J870" s="307"/>
      <c r="K870" s="307"/>
      <c r="L870" s="307"/>
      <c r="M870" s="307"/>
      <c r="N870" s="307"/>
      <c r="O870" s="307"/>
      <c r="P870" s="307"/>
      <c r="Q870" s="307"/>
      <c r="R870" s="307"/>
      <c r="S870" s="307"/>
      <c r="T870" s="307"/>
      <c r="U870" s="307"/>
    </row>
    <row r="871" spans="1:21" s="17" customFormat="1" ht="12.75">
      <c r="A871" s="238"/>
      <c r="B871" s="90"/>
      <c r="C871" s="126"/>
      <c r="D871" s="93"/>
      <c r="E871" s="349" t="s">
        <v>250</v>
      </c>
      <c r="F871" s="349"/>
      <c r="G871" s="306"/>
      <c r="H871" s="307"/>
      <c r="I871" s="307"/>
      <c r="J871" s="307"/>
      <c r="K871" s="307"/>
      <c r="L871" s="307"/>
      <c r="M871" s="307"/>
      <c r="N871" s="307"/>
      <c r="O871" s="307"/>
      <c r="P871" s="307"/>
      <c r="Q871" s="307"/>
      <c r="R871" s="307"/>
      <c r="S871" s="307"/>
      <c r="T871" s="307"/>
      <c r="U871" s="307"/>
    </row>
    <row r="872" spans="1:21" s="17" customFormat="1" ht="12.75">
      <c r="A872" s="238" t="s">
        <v>245</v>
      </c>
      <c r="B872" s="176" t="s">
        <v>246</v>
      </c>
      <c r="C872" s="12"/>
      <c r="D872" s="93"/>
      <c r="E872" s="97"/>
      <c r="F872" s="216"/>
      <c r="G872" s="306"/>
      <c r="H872" s="307"/>
      <c r="I872" s="307"/>
      <c r="J872" s="307"/>
      <c r="K872" s="307"/>
      <c r="L872" s="307"/>
      <c r="M872" s="307"/>
      <c r="N872" s="307"/>
      <c r="O872" s="307"/>
      <c r="P872" s="307"/>
      <c r="Q872" s="307"/>
      <c r="R872" s="307"/>
      <c r="S872" s="307"/>
      <c r="T872" s="307"/>
      <c r="U872" s="307"/>
    </row>
    <row r="873" spans="1:21" s="17" customFormat="1" ht="12.75">
      <c r="A873" s="238"/>
      <c r="B873" s="25"/>
      <c r="C873" s="12"/>
      <c r="D873" s="93"/>
      <c r="E873" s="97"/>
      <c r="F873" s="216"/>
      <c r="G873" s="306"/>
      <c r="H873" s="307"/>
      <c r="I873" s="307"/>
      <c r="J873" s="307"/>
      <c r="K873" s="307"/>
      <c r="L873" s="307"/>
      <c r="M873" s="307"/>
      <c r="N873" s="307"/>
      <c r="O873" s="307"/>
      <c r="P873" s="307"/>
      <c r="Q873" s="307"/>
      <c r="R873" s="307"/>
      <c r="S873" s="307"/>
      <c r="T873" s="307"/>
      <c r="U873" s="307"/>
    </row>
    <row r="874" spans="1:21" s="17" customFormat="1" ht="12.75">
      <c r="A874" s="238"/>
      <c r="B874" s="25" t="s">
        <v>247</v>
      </c>
      <c r="C874" s="12" t="s">
        <v>201</v>
      </c>
      <c r="D874" s="93">
        <v>20</v>
      </c>
      <c r="E874" s="325"/>
      <c r="F874" s="324"/>
      <c r="G874" s="306"/>
      <c r="H874" s="307"/>
      <c r="I874" s="307"/>
      <c r="J874" s="307"/>
      <c r="K874" s="307"/>
      <c r="L874" s="307"/>
      <c r="M874" s="307"/>
      <c r="N874" s="307"/>
      <c r="O874" s="307"/>
      <c r="P874" s="307"/>
      <c r="Q874" s="307"/>
      <c r="R874" s="307"/>
      <c r="S874" s="307"/>
      <c r="T874" s="307"/>
      <c r="U874" s="307"/>
    </row>
    <row r="875" spans="1:21" s="17" customFormat="1" ht="12.75">
      <c r="A875" s="238"/>
      <c r="B875" s="25"/>
      <c r="C875" s="12"/>
      <c r="D875" s="135"/>
      <c r="E875" s="97"/>
      <c r="F875" s="216"/>
      <c r="G875" s="306"/>
      <c r="H875" s="307"/>
      <c r="I875" s="307"/>
      <c r="J875" s="307"/>
      <c r="K875" s="307"/>
      <c r="L875" s="307"/>
      <c r="M875" s="307"/>
      <c r="N875" s="307"/>
      <c r="O875" s="307"/>
      <c r="P875" s="307"/>
      <c r="Q875" s="307"/>
      <c r="R875" s="307"/>
      <c r="S875" s="307"/>
      <c r="T875" s="307"/>
      <c r="U875" s="307"/>
    </row>
    <row r="876" spans="1:21" s="17" customFormat="1" ht="12.75">
      <c r="A876" s="238"/>
      <c r="B876" s="25"/>
      <c r="C876" s="12"/>
      <c r="D876" s="135"/>
      <c r="E876" s="97"/>
      <c r="F876" s="216"/>
      <c r="G876" s="306"/>
      <c r="H876" s="307"/>
      <c r="I876" s="307"/>
      <c r="J876" s="307"/>
      <c r="K876" s="307"/>
      <c r="L876" s="307"/>
      <c r="M876" s="307"/>
      <c r="N876" s="307"/>
      <c r="O876" s="307"/>
      <c r="P876" s="307"/>
      <c r="Q876" s="307"/>
      <c r="R876" s="307"/>
      <c r="S876" s="307"/>
      <c r="T876" s="307"/>
      <c r="U876" s="307"/>
    </row>
    <row r="877" spans="1:21" s="17" customFormat="1" ht="12.75">
      <c r="A877" s="238"/>
      <c r="B877" s="25"/>
      <c r="C877" s="12"/>
      <c r="D877" s="135"/>
      <c r="E877" s="97"/>
      <c r="F877" s="216"/>
      <c r="G877" s="306"/>
      <c r="H877" s="307"/>
      <c r="I877" s="307"/>
      <c r="J877" s="307"/>
      <c r="K877" s="307"/>
      <c r="L877" s="307"/>
      <c r="M877" s="307"/>
      <c r="N877" s="307"/>
      <c r="O877" s="307"/>
      <c r="P877" s="307"/>
      <c r="Q877" s="307"/>
      <c r="R877" s="307"/>
      <c r="S877" s="307"/>
      <c r="T877" s="307"/>
      <c r="U877" s="307"/>
    </row>
    <row r="878" spans="1:21" s="17" customFormat="1" ht="12.75">
      <c r="A878" s="238"/>
      <c r="B878" s="25"/>
      <c r="C878" s="12"/>
      <c r="D878" s="93"/>
      <c r="E878" s="97"/>
      <c r="F878" s="216"/>
      <c r="G878" s="306"/>
      <c r="H878" s="307"/>
      <c r="I878" s="307"/>
      <c r="J878" s="307"/>
      <c r="K878" s="307"/>
      <c r="L878" s="307"/>
      <c r="M878" s="307"/>
      <c r="N878" s="307"/>
      <c r="O878" s="307"/>
      <c r="P878" s="307"/>
      <c r="Q878" s="307"/>
      <c r="R878" s="307"/>
      <c r="S878" s="307"/>
      <c r="T878" s="307"/>
      <c r="U878" s="307"/>
    </row>
    <row r="879" spans="1:21" s="17" customFormat="1" ht="12.75">
      <c r="A879" s="238"/>
      <c r="B879" s="179"/>
      <c r="C879" s="12"/>
      <c r="D879" s="93"/>
      <c r="E879" s="97"/>
      <c r="F879" s="216"/>
      <c r="G879" s="306"/>
      <c r="H879" s="307"/>
      <c r="I879" s="307"/>
      <c r="J879" s="307"/>
      <c r="K879" s="307"/>
      <c r="L879" s="307"/>
      <c r="M879" s="307"/>
      <c r="N879" s="307"/>
      <c r="O879" s="307"/>
      <c r="P879" s="307"/>
      <c r="Q879" s="307"/>
      <c r="R879" s="307"/>
      <c r="S879" s="307"/>
      <c r="T879" s="307"/>
      <c r="U879" s="307"/>
    </row>
    <row r="880" spans="1:21" s="17" customFormat="1" ht="12.75">
      <c r="A880" s="238"/>
      <c r="B880" s="179"/>
      <c r="C880" s="12"/>
      <c r="D880" s="93"/>
      <c r="E880" s="97"/>
      <c r="F880" s="216"/>
      <c r="G880" s="306"/>
      <c r="H880" s="307"/>
      <c r="I880" s="307"/>
      <c r="J880" s="307"/>
      <c r="K880" s="307"/>
      <c r="L880" s="307"/>
      <c r="M880" s="307"/>
      <c r="N880" s="307"/>
      <c r="O880" s="307"/>
      <c r="P880" s="307"/>
      <c r="Q880" s="307"/>
      <c r="R880" s="307"/>
      <c r="S880" s="307"/>
      <c r="T880" s="307"/>
      <c r="U880" s="307"/>
    </row>
    <row r="881" spans="1:21" s="17" customFormat="1" ht="12.75">
      <c r="A881" s="238"/>
      <c r="B881" s="179"/>
      <c r="C881" s="12"/>
      <c r="D881" s="93"/>
      <c r="E881" s="97"/>
      <c r="F881" s="216"/>
      <c r="G881" s="306"/>
      <c r="H881" s="307"/>
      <c r="I881" s="307"/>
      <c r="J881" s="307"/>
      <c r="K881" s="307"/>
      <c r="L881" s="307"/>
      <c r="M881" s="307"/>
      <c r="N881" s="307"/>
      <c r="O881" s="307"/>
      <c r="P881" s="307"/>
      <c r="Q881" s="307"/>
      <c r="R881" s="307"/>
      <c r="S881" s="307"/>
      <c r="T881" s="307"/>
      <c r="U881" s="307"/>
    </row>
    <row r="882" spans="1:21" s="17" customFormat="1" ht="12.75">
      <c r="A882" s="238"/>
      <c r="B882" s="25"/>
      <c r="C882" s="12"/>
      <c r="D882" s="93"/>
      <c r="E882" s="97"/>
      <c r="F882" s="216"/>
      <c r="G882" s="306"/>
      <c r="H882" s="307"/>
      <c r="I882" s="307"/>
      <c r="J882" s="307"/>
      <c r="K882" s="307"/>
      <c r="L882" s="307"/>
      <c r="M882" s="307"/>
      <c r="N882" s="307"/>
      <c r="O882" s="307"/>
      <c r="P882" s="307"/>
      <c r="Q882" s="307"/>
      <c r="R882" s="307"/>
      <c r="S882" s="307"/>
      <c r="T882" s="307"/>
      <c r="U882" s="307"/>
    </row>
    <row r="883" spans="1:21" s="17" customFormat="1" ht="12.75">
      <c r="A883" s="238"/>
      <c r="B883" s="25"/>
      <c r="C883" s="12"/>
      <c r="D883" s="93"/>
      <c r="E883" s="97"/>
      <c r="F883" s="216"/>
      <c r="G883" s="306"/>
      <c r="H883" s="307"/>
      <c r="I883" s="307"/>
      <c r="J883" s="307"/>
      <c r="K883" s="307"/>
      <c r="L883" s="307"/>
      <c r="M883" s="307"/>
      <c r="N883" s="307"/>
      <c r="O883" s="307"/>
      <c r="P883" s="307"/>
      <c r="Q883" s="307"/>
      <c r="R883" s="307"/>
      <c r="S883" s="307"/>
      <c r="T883" s="307"/>
      <c r="U883" s="307"/>
    </row>
    <row r="884" spans="1:21" s="17" customFormat="1" ht="12.75">
      <c r="A884" s="238"/>
      <c r="B884" s="25"/>
      <c r="C884" s="12"/>
      <c r="D884" s="93"/>
      <c r="E884" s="97"/>
      <c r="F884" s="216"/>
      <c r="G884" s="306"/>
      <c r="H884" s="307"/>
      <c r="I884" s="307"/>
      <c r="J884" s="307"/>
      <c r="K884" s="307"/>
      <c r="L884" s="307"/>
      <c r="M884" s="307"/>
      <c r="N884" s="307"/>
      <c r="O884" s="307"/>
      <c r="P884" s="307"/>
      <c r="Q884" s="307"/>
      <c r="R884" s="307"/>
      <c r="S884" s="307"/>
      <c r="T884" s="307"/>
      <c r="U884" s="307"/>
    </row>
    <row r="885" spans="1:21" s="17" customFormat="1" ht="12.75">
      <c r="A885" s="238"/>
      <c r="B885" s="25"/>
      <c r="C885" s="12"/>
      <c r="D885" s="93"/>
      <c r="E885" s="97"/>
      <c r="F885" s="216"/>
      <c r="G885" s="306"/>
      <c r="H885" s="307"/>
      <c r="I885" s="307"/>
      <c r="J885" s="307"/>
      <c r="K885" s="307"/>
      <c r="L885" s="307"/>
      <c r="M885" s="307"/>
      <c r="N885" s="307"/>
      <c r="O885" s="307"/>
      <c r="P885" s="307"/>
      <c r="Q885" s="307"/>
      <c r="R885" s="307"/>
      <c r="S885" s="307"/>
      <c r="T885" s="307"/>
      <c r="U885" s="307"/>
    </row>
    <row r="886" spans="1:21" s="17" customFormat="1" ht="12.75">
      <c r="A886" s="238"/>
      <c r="B886" s="25"/>
      <c r="C886" s="12"/>
      <c r="D886" s="93"/>
      <c r="E886" s="97"/>
      <c r="F886" s="216"/>
      <c r="G886" s="306"/>
      <c r="H886" s="307"/>
      <c r="I886" s="307"/>
      <c r="J886" s="307"/>
      <c r="K886" s="307"/>
      <c r="L886" s="307"/>
      <c r="M886" s="307"/>
      <c r="N886" s="307"/>
      <c r="O886" s="307"/>
      <c r="P886" s="307"/>
      <c r="Q886" s="307"/>
      <c r="R886" s="307"/>
      <c r="S886" s="307"/>
      <c r="T886" s="307"/>
      <c r="U886" s="307"/>
    </row>
    <row r="887" spans="1:21" s="17" customFormat="1" ht="12.75">
      <c r="A887" s="238"/>
      <c r="B887" s="25"/>
      <c r="C887" s="12"/>
      <c r="D887" s="93"/>
      <c r="E887" s="97"/>
      <c r="F887" s="216"/>
      <c r="G887" s="306"/>
      <c r="H887" s="307"/>
      <c r="I887" s="307"/>
      <c r="J887" s="307"/>
      <c r="K887" s="307"/>
      <c r="L887" s="307"/>
      <c r="M887" s="307"/>
      <c r="N887" s="307"/>
      <c r="O887" s="307"/>
      <c r="P887" s="307"/>
      <c r="Q887" s="307"/>
      <c r="R887" s="307"/>
      <c r="S887" s="307"/>
      <c r="T887" s="307"/>
      <c r="U887" s="307"/>
    </row>
    <row r="888" spans="1:21" s="17" customFormat="1" ht="12.75">
      <c r="A888" s="238"/>
      <c r="B888" s="25"/>
      <c r="C888" s="12"/>
      <c r="D888" s="93"/>
      <c r="E888" s="97"/>
      <c r="F888" s="216"/>
      <c r="G888" s="306"/>
      <c r="H888" s="307"/>
      <c r="I888" s="307"/>
      <c r="J888" s="307"/>
      <c r="K888" s="307"/>
      <c r="L888" s="307"/>
      <c r="M888" s="307"/>
      <c r="N888" s="307"/>
      <c r="O888" s="307"/>
      <c r="P888" s="307"/>
      <c r="Q888" s="307"/>
      <c r="R888" s="307"/>
      <c r="S888" s="307"/>
      <c r="T888" s="307"/>
      <c r="U888" s="307"/>
    </row>
    <row r="889" spans="1:21" s="17" customFormat="1" ht="12.75">
      <c r="A889" s="238"/>
      <c r="B889" s="25"/>
      <c r="C889" s="12"/>
      <c r="D889" s="93"/>
      <c r="E889" s="97"/>
      <c r="F889" s="216"/>
      <c r="G889" s="306"/>
      <c r="H889" s="307"/>
      <c r="I889" s="307"/>
      <c r="J889" s="307"/>
      <c r="K889" s="307"/>
      <c r="L889" s="307"/>
      <c r="M889" s="307"/>
      <c r="N889" s="307"/>
      <c r="O889" s="307"/>
      <c r="P889" s="307"/>
      <c r="Q889" s="307"/>
      <c r="R889" s="307"/>
      <c r="S889" s="307"/>
      <c r="T889" s="307"/>
      <c r="U889" s="307"/>
    </row>
    <row r="890" spans="1:21" s="17" customFormat="1" ht="12.75">
      <c r="A890" s="238"/>
      <c r="B890" s="25"/>
      <c r="C890" s="12"/>
      <c r="D890" s="93"/>
      <c r="E890" s="97"/>
      <c r="F890" s="216"/>
      <c r="G890" s="306"/>
      <c r="H890" s="307"/>
      <c r="I890" s="307"/>
      <c r="J890" s="307"/>
      <c r="K890" s="307"/>
      <c r="L890" s="307"/>
      <c r="M890" s="307"/>
      <c r="N890" s="307"/>
      <c r="O890" s="307"/>
      <c r="P890" s="307"/>
      <c r="Q890" s="307"/>
      <c r="R890" s="307"/>
      <c r="S890" s="307"/>
      <c r="T890" s="307"/>
      <c r="U890" s="307"/>
    </row>
    <row r="891" spans="1:21" s="17" customFormat="1" ht="12.75">
      <c r="A891" s="238"/>
      <c r="B891" s="25"/>
      <c r="C891" s="12"/>
      <c r="D891" s="93"/>
      <c r="E891" s="97"/>
      <c r="F891" s="216"/>
      <c r="G891" s="306"/>
      <c r="H891" s="307"/>
      <c r="I891" s="307"/>
      <c r="J891" s="307"/>
      <c r="K891" s="307"/>
      <c r="L891" s="307"/>
      <c r="M891" s="307"/>
      <c r="N891" s="307"/>
      <c r="O891" s="307"/>
      <c r="P891" s="307"/>
      <c r="Q891" s="307"/>
      <c r="R891" s="307"/>
      <c r="S891" s="307"/>
      <c r="T891" s="307"/>
      <c r="U891" s="307"/>
    </row>
    <row r="892" spans="1:21" s="17" customFormat="1" ht="12.75">
      <c r="A892" s="238"/>
      <c r="B892" s="25"/>
      <c r="C892" s="12"/>
      <c r="D892" s="93"/>
      <c r="E892" s="97"/>
      <c r="F892" s="216"/>
      <c r="G892" s="306"/>
      <c r="H892" s="307"/>
      <c r="I892" s="307"/>
      <c r="J892" s="307"/>
      <c r="K892" s="307"/>
      <c r="L892" s="307"/>
      <c r="M892" s="307"/>
      <c r="N892" s="307"/>
      <c r="O892" s="307"/>
      <c r="P892" s="307"/>
      <c r="Q892" s="307"/>
      <c r="R892" s="307"/>
      <c r="S892" s="307"/>
      <c r="T892" s="307"/>
      <c r="U892" s="307"/>
    </row>
    <row r="893" spans="1:21" s="17" customFormat="1" ht="12.75">
      <c r="A893" s="238"/>
      <c r="B893" s="25"/>
      <c r="C893" s="12"/>
      <c r="D893" s="93"/>
      <c r="E893" s="97"/>
      <c r="F893" s="216"/>
      <c r="G893" s="306"/>
      <c r="H893" s="307"/>
      <c r="I893" s="307"/>
      <c r="J893" s="307"/>
      <c r="K893" s="307"/>
      <c r="L893" s="307"/>
      <c r="M893" s="307"/>
      <c r="N893" s="307"/>
      <c r="O893" s="307"/>
      <c r="P893" s="307"/>
      <c r="Q893" s="307"/>
      <c r="R893" s="307"/>
      <c r="S893" s="307"/>
      <c r="T893" s="307"/>
      <c r="U893" s="307"/>
    </row>
    <row r="894" spans="1:21" s="17" customFormat="1" ht="12.75">
      <c r="A894" s="238"/>
      <c r="B894" s="25"/>
      <c r="C894" s="12"/>
      <c r="D894" s="93"/>
      <c r="E894" s="97"/>
      <c r="F894" s="216"/>
      <c r="G894" s="306"/>
      <c r="H894" s="307"/>
      <c r="I894" s="307"/>
      <c r="J894" s="307"/>
      <c r="K894" s="307"/>
      <c r="L894" s="307"/>
      <c r="M894" s="307"/>
      <c r="N894" s="307"/>
      <c r="O894" s="307"/>
      <c r="P894" s="307"/>
      <c r="Q894" s="307"/>
      <c r="R894" s="307"/>
      <c r="S894" s="307"/>
      <c r="T894" s="307"/>
      <c r="U894" s="307"/>
    </row>
    <row r="895" spans="1:21" s="17" customFormat="1" ht="12.75">
      <c r="A895" s="238"/>
      <c r="B895" s="25"/>
      <c r="C895" s="12"/>
      <c r="D895" s="93"/>
      <c r="E895" s="97"/>
      <c r="F895" s="216"/>
      <c r="G895" s="306"/>
      <c r="H895" s="307"/>
      <c r="I895" s="307"/>
      <c r="J895" s="307"/>
      <c r="K895" s="307"/>
      <c r="L895" s="307"/>
      <c r="M895" s="307"/>
      <c r="N895" s="307"/>
      <c r="O895" s="307"/>
      <c r="P895" s="307"/>
      <c r="Q895" s="307"/>
      <c r="R895" s="307"/>
      <c r="S895" s="307"/>
      <c r="T895" s="307"/>
      <c r="U895" s="307"/>
    </row>
    <row r="896" spans="1:21" s="17" customFormat="1" ht="12.75">
      <c r="A896" s="238"/>
      <c r="B896" s="25"/>
      <c r="C896" s="12"/>
      <c r="D896" s="93"/>
      <c r="E896" s="97"/>
      <c r="F896" s="216"/>
      <c r="G896" s="306"/>
      <c r="H896" s="307"/>
      <c r="I896" s="307"/>
      <c r="J896" s="307"/>
      <c r="K896" s="307"/>
      <c r="L896" s="307"/>
      <c r="M896" s="307"/>
      <c r="N896" s="307"/>
      <c r="O896" s="307"/>
      <c r="P896" s="307"/>
      <c r="Q896" s="307"/>
      <c r="R896" s="307"/>
      <c r="S896" s="307"/>
      <c r="T896" s="307"/>
      <c r="U896" s="307"/>
    </row>
    <row r="897" spans="1:21" s="17" customFormat="1" ht="12.75">
      <c r="A897" s="238"/>
      <c r="B897" s="25"/>
      <c r="C897" s="12"/>
      <c r="D897" s="93"/>
      <c r="E897" s="97"/>
      <c r="F897" s="216"/>
      <c r="G897" s="306"/>
      <c r="H897" s="307"/>
      <c r="I897" s="307"/>
      <c r="J897" s="307"/>
      <c r="K897" s="307"/>
      <c r="L897" s="307"/>
      <c r="M897" s="307"/>
      <c r="N897" s="307"/>
      <c r="O897" s="307"/>
      <c r="P897" s="307"/>
      <c r="Q897" s="307"/>
      <c r="R897" s="307"/>
      <c r="S897" s="307"/>
      <c r="T897" s="307"/>
      <c r="U897" s="307"/>
    </row>
    <row r="898" spans="1:21" s="17" customFormat="1" ht="12.75">
      <c r="A898" s="238"/>
      <c r="B898" s="25"/>
      <c r="C898" s="12"/>
      <c r="D898" s="93"/>
      <c r="E898" s="97"/>
      <c r="F898" s="216"/>
      <c r="G898" s="306"/>
      <c r="H898" s="307"/>
      <c r="I898" s="307"/>
      <c r="J898" s="307"/>
      <c r="K898" s="307"/>
      <c r="L898" s="307"/>
      <c r="M898" s="307"/>
      <c r="N898" s="307"/>
      <c r="O898" s="307"/>
      <c r="P898" s="307"/>
      <c r="Q898" s="307"/>
      <c r="R898" s="307"/>
      <c r="S898" s="307"/>
      <c r="T898" s="307"/>
      <c r="U898" s="307"/>
    </row>
    <row r="899" spans="1:21" s="17" customFormat="1" ht="12.75">
      <c r="A899" s="238"/>
      <c r="B899" s="25"/>
      <c r="C899" s="12"/>
      <c r="D899" s="93"/>
      <c r="E899" s="97"/>
      <c r="F899" s="216"/>
      <c r="G899" s="306"/>
      <c r="H899" s="307"/>
      <c r="I899" s="307"/>
      <c r="J899" s="307"/>
      <c r="K899" s="307"/>
      <c r="L899" s="307"/>
      <c r="M899" s="307"/>
      <c r="N899" s="307"/>
      <c r="O899" s="307"/>
      <c r="P899" s="307"/>
      <c r="Q899" s="307"/>
      <c r="R899" s="307"/>
      <c r="S899" s="307"/>
      <c r="T899" s="307"/>
      <c r="U899" s="307"/>
    </row>
    <row r="900" spans="1:21" s="17" customFormat="1" ht="12.75">
      <c r="A900" s="238"/>
      <c r="B900" s="25"/>
      <c r="C900" s="12"/>
      <c r="D900" s="93"/>
      <c r="E900" s="97"/>
      <c r="F900" s="216"/>
      <c r="G900" s="306"/>
      <c r="H900" s="307"/>
      <c r="I900" s="307"/>
      <c r="J900" s="307"/>
      <c r="K900" s="307"/>
      <c r="L900" s="307"/>
      <c r="M900" s="307"/>
      <c r="N900" s="307"/>
      <c r="O900" s="307"/>
      <c r="P900" s="307"/>
      <c r="Q900" s="307"/>
      <c r="R900" s="307"/>
      <c r="S900" s="307"/>
      <c r="T900" s="307"/>
      <c r="U900" s="307"/>
    </row>
    <row r="901" spans="1:21" s="17" customFormat="1" ht="12.75">
      <c r="A901" s="238"/>
      <c r="B901" s="25"/>
      <c r="C901" s="12"/>
      <c r="D901" s="93"/>
      <c r="E901" s="97"/>
      <c r="F901" s="216"/>
      <c r="G901" s="306"/>
      <c r="H901" s="307"/>
      <c r="I901" s="307"/>
      <c r="J901" s="307"/>
      <c r="K901" s="307"/>
      <c r="L901" s="307"/>
      <c r="M901" s="307"/>
      <c r="N901" s="307"/>
      <c r="O901" s="307"/>
      <c r="P901" s="307"/>
      <c r="Q901" s="307"/>
      <c r="R901" s="307"/>
      <c r="S901" s="307"/>
      <c r="T901" s="307"/>
      <c r="U901" s="307"/>
    </row>
    <row r="902" spans="1:21" s="17" customFormat="1" ht="12.75">
      <c r="A902" s="238"/>
      <c r="B902" s="25"/>
      <c r="C902" s="12"/>
      <c r="D902" s="93"/>
      <c r="E902" s="97"/>
      <c r="F902" s="216"/>
      <c r="G902" s="306"/>
      <c r="H902" s="307"/>
      <c r="I902" s="307"/>
      <c r="J902" s="307"/>
      <c r="K902" s="307"/>
      <c r="L902" s="307"/>
      <c r="M902" s="307"/>
      <c r="N902" s="307"/>
      <c r="O902" s="307"/>
      <c r="P902" s="307"/>
      <c r="Q902" s="307"/>
      <c r="R902" s="307"/>
      <c r="S902" s="307"/>
      <c r="T902" s="307"/>
      <c r="U902" s="307"/>
    </row>
    <row r="903" spans="1:21" s="17" customFormat="1" ht="12.75">
      <c r="A903" s="238"/>
      <c r="B903" s="25"/>
      <c r="C903" s="12"/>
      <c r="D903" s="93"/>
      <c r="E903" s="97"/>
      <c r="F903" s="216"/>
      <c r="G903" s="306"/>
      <c r="H903" s="307"/>
      <c r="I903" s="307"/>
      <c r="J903" s="307"/>
      <c r="K903" s="307"/>
      <c r="L903" s="307"/>
      <c r="M903" s="307"/>
      <c r="N903" s="307"/>
      <c r="O903" s="307"/>
      <c r="P903" s="307"/>
      <c r="Q903" s="307"/>
      <c r="R903" s="307"/>
      <c r="S903" s="307"/>
      <c r="T903" s="307"/>
      <c r="U903" s="307"/>
    </row>
    <row r="904" spans="1:21" s="17" customFormat="1" ht="12.75">
      <c r="A904" s="238"/>
      <c r="B904" s="25"/>
      <c r="C904" s="12"/>
      <c r="D904" s="93"/>
      <c r="E904" s="97"/>
      <c r="F904" s="216"/>
      <c r="G904" s="306"/>
      <c r="H904" s="307"/>
      <c r="I904" s="307"/>
      <c r="J904" s="307"/>
      <c r="K904" s="307"/>
      <c r="L904" s="307"/>
      <c r="M904" s="307"/>
      <c r="N904" s="307"/>
      <c r="O904" s="307"/>
      <c r="P904" s="307"/>
      <c r="Q904" s="307"/>
      <c r="R904" s="307"/>
      <c r="S904" s="307"/>
      <c r="T904" s="307"/>
      <c r="U904" s="307"/>
    </row>
    <row r="905" spans="1:21" s="17" customFormat="1" ht="12.75">
      <c r="A905" s="238"/>
      <c r="B905" s="25"/>
      <c r="C905" s="12"/>
      <c r="D905" s="93"/>
      <c r="E905" s="97"/>
      <c r="F905" s="216"/>
      <c r="G905" s="306"/>
      <c r="H905" s="307"/>
      <c r="I905" s="307"/>
      <c r="J905" s="307"/>
      <c r="K905" s="307"/>
      <c r="L905" s="307"/>
      <c r="M905" s="307"/>
      <c r="N905" s="307"/>
      <c r="O905" s="307"/>
      <c r="P905" s="307"/>
      <c r="Q905" s="307"/>
      <c r="R905" s="307"/>
      <c r="S905" s="307"/>
      <c r="T905" s="307"/>
      <c r="U905" s="307"/>
    </row>
    <row r="906" spans="1:21" s="17" customFormat="1" ht="12.75">
      <c r="A906" s="238"/>
      <c r="B906" s="25"/>
      <c r="C906" s="12"/>
      <c r="D906" s="93"/>
      <c r="E906" s="97"/>
      <c r="F906" s="216"/>
      <c r="G906" s="306"/>
      <c r="H906" s="307"/>
      <c r="I906" s="307"/>
      <c r="J906" s="307"/>
      <c r="K906" s="307"/>
      <c r="L906" s="307"/>
      <c r="M906" s="307"/>
      <c r="N906" s="307"/>
      <c r="O906" s="307"/>
      <c r="P906" s="307"/>
      <c r="Q906" s="307"/>
      <c r="R906" s="307"/>
      <c r="S906" s="307"/>
      <c r="T906" s="307"/>
      <c r="U906" s="307"/>
    </row>
    <row r="907" spans="1:21" s="17" customFormat="1" ht="12.75">
      <c r="A907" s="238"/>
      <c r="B907" s="25"/>
      <c r="C907" s="12"/>
      <c r="D907" s="93"/>
      <c r="E907" s="97"/>
      <c r="F907" s="216"/>
      <c r="G907" s="306"/>
      <c r="H907" s="307"/>
      <c r="I907" s="307"/>
      <c r="J907" s="307"/>
      <c r="K907" s="307"/>
      <c r="L907" s="307"/>
      <c r="M907" s="307"/>
      <c r="N907" s="307"/>
      <c r="O907" s="307"/>
      <c r="P907" s="307"/>
      <c r="Q907" s="307"/>
      <c r="R907" s="307"/>
      <c r="S907" s="307"/>
      <c r="T907" s="307"/>
      <c r="U907" s="307"/>
    </row>
    <row r="908" spans="1:21" s="17" customFormat="1" ht="12.75">
      <c r="A908" s="238"/>
      <c r="B908" s="25"/>
      <c r="C908" s="12"/>
      <c r="D908" s="93"/>
      <c r="E908" s="97"/>
      <c r="F908" s="216"/>
      <c r="G908" s="306"/>
      <c r="H908" s="307"/>
      <c r="I908" s="307"/>
      <c r="J908" s="307"/>
      <c r="K908" s="307"/>
      <c r="L908" s="307"/>
      <c r="M908" s="307"/>
      <c r="N908" s="307"/>
      <c r="O908" s="307"/>
      <c r="P908" s="307"/>
      <c r="Q908" s="307"/>
      <c r="R908" s="307"/>
      <c r="S908" s="307"/>
      <c r="T908" s="307"/>
      <c r="U908" s="307"/>
    </row>
    <row r="909" spans="1:21" s="17" customFormat="1" ht="12.75">
      <c r="A909" s="238"/>
      <c r="B909" s="25"/>
      <c r="C909" s="12"/>
      <c r="D909" s="93"/>
      <c r="E909" s="97"/>
      <c r="F909" s="216"/>
      <c r="G909" s="306"/>
      <c r="H909" s="307"/>
      <c r="I909" s="307"/>
      <c r="J909" s="307"/>
      <c r="K909" s="307"/>
      <c r="L909" s="307"/>
      <c r="M909" s="307"/>
      <c r="N909" s="307"/>
      <c r="O909" s="307"/>
      <c r="P909" s="307"/>
      <c r="Q909" s="307"/>
      <c r="R909" s="307"/>
      <c r="S909" s="307"/>
      <c r="T909" s="307"/>
      <c r="U909" s="307"/>
    </row>
    <row r="910" spans="1:21" s="17" customFormat="1" ht="12.75">
      <c r="A910" s="238"/>
      <c r="B910" s="25"/>
      <c r="C910" s="12"/>
      <c r="D910" s="93"/>
      <c r="E910" s="97"/>
      <c r="F910" s="216"/>
      <c r="G910" s="306"/>
      <c r="H910" s="307"/>
      <c r="I910" s="307"/>
      <c r="J910" s="307"/>
      <c r="K910" s="307"/>
      <c r="L910" s="307"/>
      <c r="M910" s="307"/>
      <c r="N910" s="307"/>
      <c r="O910" s="307"/>
      <c r="P910" s="307"/>
      <c r="Q910" s="307"/>
      <c r="R910" s="307"/>
      <c r="S910" s="307"/>
      <c r="T910" s="307"/>
      <c r="U910" s="307"/>
    </row>
    <row r="911" spans="1:21" s="17" customFormat="1" ht="12.75">
      <c r="A911" s="238"/>
      <c r="B911" s="25"/>
      <c r="C911" s="12"/>
      <c r="D911" s="93"/>
      <c r="E911" s="97"/>
      <c r="F911" s="216"/>
      <c r="G911" s="306"/>
      <c r="H911" s="307"/>
      <c r="I911" s="307"/>
      <c r="J911" s="307"/>
      <c r="K911" s="307"/>
      <c r="L911" s="307"/>
      <c r="M911" s="307"/>
      <c r="N911" s="307"/>
      <c r="O911" s="307"/>
      <c r="P911" s="307"/>
      <c r="Q911" s="307"/>
      <c r="R911" s="307"/>
      <c r="S911" s="307"/>
      <c r="T911" s="307"/>
      <c r="U911" s="307"/>
    </row>
    <row r="912" spans="1:21" s="17" customFormat="1" ht="12.75">
      <c r="A912" s="238"/>
      <c r="B912" s="25"/>
      <c r="C912" s="12"/>
      <c r="D912" s="93"/>
      <c r="E912" s="97"/>
      <c r="F912" s="216"/>
      <c r="G912" s="306"/>
      <c r="H912" s="307"/>
      <c r="I912" s="307"/>
      <c r="J912" s="307"/>
      <c r="K912" s="307"/>
      <c r="L912" s="307"/>
      <c r="M912" s="307"/>
      <c r="N912" s="307"/>
      <c r="O912" s="307"/>
      <c r="P912" s="307"/>
      <c r="Q912" s="307"/>
      <c r="R912" s="307"/>
      <c r="S912" s="307"/>
      <c r="T912" s="307"/>
      <c r="U912" s="307"/>
    </row>
    <row r="913" spans="1:21" s="17" customFormat="1" ht="12.75">
      <c r="A913" s="238"/>
      <c r="B913" s="25"/>
      <c r="C913" s="12"/>
      <c r="D913" s="93"/>
      <c r="E913" s="97"/>
      <c r="F913" s="216"/>
      <c r="G913" s="306"/>
      <c r="H913" s="307"/>
      <c r="I913" s="307"/>
      <c r="J913" s="307"/>
      <c r="K913" s="307"/>
      <c r="L913" s="307"/>
      <c r="M913" s="307"/>
      <c r="N913" s="307"/>
      <c r="O913" s="307"/>
      <c r="P913" s="307"/>
      <c r="Q913" s="307"/>
      <c r="R913" s="307"/>
      <c r="S913" s="307"/>
      <c r="T913" s="307"/>
      <c r="U913" s="307"/>
    </row>
    <row r="914" spans="1:21" s="17" customFormat="1" ht="12.75">
      <c r="A914" s="238"/>
      <c r="B914" s="25"/>
      <c r="C914" s="12"/>
      <c r="D914" s="93"/>
      <c r="E914" s="97"/>
      <c r="F914" s="216"/>
      <c r="G914" s="306"/>
      <c r="H914" s="307"/>
      <c r="I914" s="307"/>
      <c r="J914" s="307"/>
      <c r="K914" s="307"/>
      <c r="L914" s="307"/>
      <c r="M914" s="307"/>
      <c r="N914" s="307"/>
      <c r="O914" s="307"/>
      <c r="P914" s="307"/>
      <c r="Q914" s="307"/>
      <c r="R914" s="307"/>
      <c r="S914" s="307"/>
      <c r="T914" s="307"/>
      <c r="U914" s="307"/>
    </row>
    <row r="915" spans="1:21" s="17" customFormat="1" ht="12.75">
      <c r="A915" s="238"/>
      <c r="B915" s="25"/>
      <c r="C915" s="12"/>
      <c r="D915" s="93"/>
      <c r="E915" s="97"/>
      <c r="F915" s="216"/>
      <c r="G915" s="306"/>
      <c r="H915" s="307"/>
      <c r="I915" s="307"/>
      <c r="J915" s="307"/>
      <c r="K915" s="307"/>
      <c r="L915" s="307"/>
      <c r="M915" s="307"/>
      <c r="N915" s="307"/>
      <c r="O915" s="307"/>
      <c r="P915" s="307"/>
      <c r="Q915" s="307"/>
      <c r="R915" s="307"/>
      <c r="S915" s="307"/>
      <c r="T915" s="307"/>
      <c r="U915" s="307"/>
    </row>
    <row r="916" spans="1:21" s="17" customFormat="1" ht="12.75">
      <c r="A916" s="238"/>
      <c r="B916" s="25"/>
      <c r="C916" s="12"/>
      <c r="D916" s="93"/>
      <c r="E916" s="97"/>
      <c r="F916" s="216"/>
      <c r="G916" s="306"/>
      <c r="H916" s="307"/>
      <c r="I916" s="307"/>
      <c r="J916" s="307"/>
      <c r="K916" s="307"/>
      <c r="L916" s="307"/>
      <c r="M916" s="307"/>
      <c r="N916" s="307"/>
      <c r="O916" s="307"/>
      <c r="P916" s="307"/>
      <c r="Q916" s="307"/>
      <c r="R916" s="307"/>
      <c r="S916" s="307"/>
      <c r="T916" s="307"/>
      <c r="U916" s="307"/>
    </row>
    <row r="917" spans="1:21" s="17" customFormat="1" ht="12.75">
      <c r="A917" s="238"/>
      <c r="B917" s="25"/>
      <c r="C917" s="12"/>
      <c r="D917" s="93"/>
      <c r="E917" s="97"/>
      <c r="F917" s="216"/>
      <c r="G917" s="306"/>
      <c r="H917" s="307"/>
      <c r="I917" s="307"/>
      <c r="J917" s="307"/>
      <c r="K917" s="307"/>
      <c r="L917" s="307"/>
      <c r="M917" s="307"/>
      <c r="N917" s="307"/>
      <c r="O917" s="307"/>
      <c r="P917" s="307"/>
      <c r="Q917" s="307"/>
      <c r="R917" s="307"/>
      <c r="S917" s="307"/>
      <c r="T917" s="307"/>
      <c r="U917" s="307"/>
    </row>
    <row r="918" spans="1:21" s="17" customFormat="1" ht="12.75">
      <c r="A918" s="238"/>
      <c r="B918" s="25"/>
      <c r="C918" s="12"/>
      <c r="D918" s="93"/>
      <c r="E918" s="97"/>
      <c r="F918" s="216"/>
      <c r="G918" s="306"/>
      <c r="H918" s="307"/>
      <c r="I918" s="307"/>
      <c r="J918" s="307"/>
      <c r="K918" s="307"/>
      <c r="L918" s="307"/>
      <c r="M918" s="307"/>
      <c r="N918" s="307"/>
      <c r="O918" s="307"/>
      <c r="P918" s="307"/>
      <c r="Q918" s="307"/>
      <c r="R918" s="307"/>
      <c r="S918" s="307"/>
      <c r="T918" s="307"/>
      <c r="U918" s="307"/>
    </row>
    <row r="919" spans="1:21" s="17" customFormat="1" ht="12.75">
      <c r="A919" s="238"/>
      <c r="B919" s="25"/>
      <c r="C919" s="12"/>
      <c r="D919" s="93"/>
      <c r="E919" s="97"/>
      <c r="F919" s="216"/>
      <c r="G919" s="306"/>
      <c r="H919" s="307"/>
      <c r="I919" s="307"/>
      <c r="J919" s="307"/>
      <c r="K919" s="307"/>
      <c r="L919" s="307"/>
      <c r="M919" s="307"/>
      <c r="N919" s="307"/>
      <c r="O919" s="307"/>
      <c r="P919" s="307"/>
      <c r="Q919" s="307"/>
      <c r="R919" s="307"/>
      <c r="S919" s="307"/>
      <c r="T919" s="307"/>
      <c r="U919" s="307"/>
    </row>
    <row r="920" spans="1:21" s="17" customFormat="1" ht="12.75">
      <c r="A920" s="238"/>
      <c r="B920" s="25"/>
      <c r="C920" s="12"/>
      <c r="D920" s="93"/>
      <c r="E920" s="97"/>
      <c r="F920" s="216"/>
      <c r="G920" s="306"/>
      <c r="H920" s="307"/>
      <c r="I920" s="307"/>
      <c r="J920" s="307"/>
      <c r="K920" s="307"/>
      <c r="L920" s="307"/>
      <c r="M920" s="307"/>
      <c r="N920" s="307"/>
      <c r="O920" s="307"/>
      <c r="P920" s="307"/>
      <c r="Q920" s="307"/>
      <c r="R920" s="307"/>
      <c r="S920" s="307"/>
      <c r="T920" s="307"/>
      <c r="U920" s="307"/>
    </row>
    <row r="921" spans="1:21" s="17" customFormat="1" ht="12.75">
      <c r="A921" s="238"/>
      <c r="B921" s="25"/>
      <c r="C921" s="12"/>
      <c r="D921" s="93"/>
      <c r="E921" s="97"/>
      <c r="F921" s="216"/>
      <c r="G921" s="306"/>
      <c r="H921" s="307"/>
      <c r="I921" s="307"/>
      <c r="J921" s="307"/>
      <c r="K921" s="307"/>
      <c r="L921" s="307"/>
      <c r="M921" s="307"/>
      <c r="N921" s="307"/>
      <c r="O921" s="307"/>
      <c r="P921" s="307"/>
      <c r="Q921" s="307"/>
      <c r="R921" s="307"/>
      <c r="S921" s="307"/>
      <c r="T921" s="307"/>
      <c r="U921" s="307"/>
    </row>
    <row r="922" spans="1:21" s="17" customFormat="1" ht="12.75">
      <c r="A922" s="238"/>
      <c r="B922" s="25"/>
      <c r="C922" s="12"/>
      <c r="D922" s="93"/>
      <c r="E922" s="97"/>
      <c r="F922" s="216"/>
      <c r="G922" s="306"/>
      <c r="H922" s="307"/>
      <c r="I922" s="307"/>
      <c r="J922" s="307"/>
      <c r="K922" s="307"/>
      <c r="L922" s="307"/>
      <c r="M922" s="307"/>
      <c r="N922" s="307"/>
      <c r="O922" s="307"/>
      <c r="P922" s="307"/>
      <c r="Q922" s="307"/>
      <c r="R922" s="307"/>
      <c r="S922" s="307"/>
      <c r="T922" s="307"/>
      <c r="U922" s="307"/>
    </row>
    <row r="923" spans="1:21" s="17" customFormat="1" ht="12.75">
      <c r="A923" s="238"/>
      <c r="B923" s="25"/>
      <c r="C923" s="12"/>
      <c r="D923" s="93"/>
      <c r="E923" s="97"/>
      <c r="F923" s="216"/>
      <c r="G923" s="306"/>
      <c r="H923" s="307"/>
      <c r="I923" s="307"/>
      <c r="J923" s="307"/>
      <c r="K923" s="307"/>
      <c r="L923" s="307"/>
      <c r="M923" s="307"/>
      <c r="N923" s="307"/>
      <c r="O923" s="307"/>
      <c r="P923" s="307"/>
      <c r="Q923" s="307"/>
      <c r="R923" s="307"/>
      <c r="S923" s="307"/>
      <c r="T923" s="307"/>
      <c r="U923" s="307"/>
    </row>
    <row r="924" spans="1:21" s="17" customFormat="1" ht="12.75">
      <c r="A924" s="238"/>
      <c r="B924" s="25"/>
      <c r="C924" s="12"/>
      <c r="D924" s="93"/>
      <c r="E924" s="97"/>
      <c r="F924" s="216"/>
      <c r="G924" s="306"/>
      <c r="H924" s="307"/>
      <c r="I924" s="307"/>
      <c r="J924" s="307"/>
      <c r="K924" s="307"/>
      <c r="L924" s="307"/>
      <c r="M924" s="307"/>
      <c r="N924" s="307"/>
      <c r="O924" s="307"/>
      <c r="P924" s="307"/>
      <c r="Q924" s="307"/>
      <c r="R924" s="307"/>
      <c r="S924" s="307"/>
      <c r="T924" s="307"/>
      <c r="U924" s="307"/>
    </row>
    <row r="925" spans="1:21" s="17" customFormat="1" ht="12.75">
      <c r="A925" s="238"/>
      <c r="B925" s="25"/>
      <c r="C925" s="12"/>
      <c r="D925" s="93"/>
      <c r="E925" s="97"/>
      <c r="F925" s="216"/>
      <c r="G925" s="306"/>
      <c r="H925" s="307"/>
      <c r="I925" s="307"/>
      <c r="J925" s="307"/>
      <c r="K925" s="307"/>
      <c r="L925" s="307"/>
      <c r="M925" s="307"/>
      <c r="N925" s="307"/>
      <c r="O925" s="307"/>
      <c r="P925" s="307"/>
      <c r="Q925" s="307"/>
      <c r="R925" s="307"/>
      <c r="S925" s="307"/>
      <c r="T925" s="307"/>
      <c r="U925" s="307"/>
    </row>
    <row r="926" spans="1:21" s="17" customFormat="1" ht="12.75">
      <c r="A926" s="238"/>
      <c r="B926" s="25"/>
      <c r="C926" s="12"/>
      <c r="D926" s="93"/>
      <c r="E926" s="97"/>
      <c r="F926" s="216"/>
      <c r="G926" s="306"/>
      <c r="H926" s="307"/>
      <c r="I926" s="307"/>
      <c r="J926" s="307"/>
      <c r="K926" s="307"/>
      <c r="L926" s="307"/>
      <c r="M926" s="307"/>
      <c r="N926" s="307"/>
      <c r="O926" s="307"/>
      <c r="P926" s="307"/>
      <c r="Q926" s="307"/>
      <c r="R926" s="307"/>
      <c r="S926" s="307"/>
      <c r="T926" s="307"/>
      <c r="U926" s="307"/>
    </row>
    <row r="927" spans="1:21" s="17" customFormat="1" ht="12.75">
      <c r="A927" s="238"/>
      <c r="B927" s="25"/>
      <c r="C927" s="12"/>
      <c r="D927" s="93"/>
      <c r="E927" s="97"/>
      <c r="F927" s="216"/>
      <c r="G927" s="306"/>
      <c r="H927" s="307"/>
      <c r="I927" s="307"/>
      <c r="J927" s="307"/>
      <c r="K927" s="307"/>
      <c r="L927" s="307"/>
      <c r="M927" s="307"/>
      <c r="N927" s="307"/>
      <c r="O927" s="307"/>
      <c r="P927" s="307"/>
      <c r="Q927" s="307"/>
      <c r="R927" s="307"/>
      <c r="S927" s="307"/>
      <c r="T927" s="307"/>
      <c r="U927" s="307"/>
    </row>
    <row r="928" spans="1:21" s="17" customFormat="1" ht="12.75">
      <c r="A928" s="238"/>
      <c r="B928" s="25"/>
      <c r="C928" s="12"/>
      <c r="D928" s="93"/>
      <c r="E928" s="97"/>
      <c r="F928" s="216"/>
      <c r="G928" s="306"/>
      <c r="H928" s="307"/>
      <c r="I928" s="307"/>
      <c r="J928" s="307"/>
      <c r="K928" s="307"/>
      <c r="L928" s="307"/>
      <c r="M928" s="307"/>
      <c r="N928" s="307"/>
      <c r="O928" s="307"/>
      <c r="P928" s="307"/>
      <c r="Q928" s="307"/>
      <c r="R928" s="307"/>
      <c r="S928" s="307"/>
      <c r="T928" s="307"/>
      <c r="U928" s="307"/>
    </row>
    <row r="929" spans="1:21" s="17" customFormat="1" ht="12.75">
      <c r="A929" s="238"/>
      <c r="B929" s="25"/>
      <c r="C929" s="12"/>
      <c r="D929" s="93"/>
      <c r="E929" s="97"/>
      <c r="F929" s="216"/>
      <c r="G929" s="306"/>
      <c r="H929" s="307"/>
      <c r="I929" s="307"/>
      <c r="J929" s="307"/>
      <c r="K929" s="307"/>
      <c r="L929" s="307"/>
      <c r="M929" s="307"/>
      <c r="N929" s="307"/>
      <c r="O929" s="307"/>
      <c r="P929" s="307"/>
      <c r="Q929" s="307"/>
      <c r="R929" s="307"/>
      <c r="S929" s="307"/>
      <c r="T929" s="307"/>
      <c r="U929" s="307"/>
    </row>
    <row r="930" spans="1:21" s="17" customFormat="1" ht="12.75">
      <c r="A930" s="238"/>
      <c r="B930" s="25"/>
      <c r="C930" s="12"/>
      <c r="D930" s="93"/>
      <c r="E930" s="97"/>
      <c r="F930" s="216"/>
      <c r="G930" s="306"/>
      <c r="H930" s="307"/>
      <c r="I930" s="307"/>
      <c r="J930" s="307"/>
      <c r="K930" s="307"/>
      <c r="L930" s="307"/>
      <c r="M930" s="307"/>
      <c r="N930" s="307"/>
      <c r="O930" s="307"/>
      <c r="P930" s="307"/>
      <c r="Q930" s="307"/>
      <c r="R930" s="307"/>
      <c r="S930" s="307"/>
      <c r="T930" s="307"/>
      <c r="U930" s="307"/>
    </row>
    <row r="931" spans="1:21" s="17" customFormat="1" ht="12.75">
      <c r="A931" s="238"/>
      <c r="B931" s="25"/>
      <c r="C931" s="12"/>
      <c r="D931" s="93"/>
      <c r="E931" s="97"/>
      <c r="F931" s="216"/>
      <c r="G931" s="306"/>
      <c r="H931" s="307"/>
      <c r="I931" s="307"/>
      <c r="J931" s="307"/>
      <c r="K931" s="307"/>
      <c r="L931" s="307"/>
      <c r="M931" s="307"/>
      <c r="N931" s="307"/>
      <c r="O931" s="307"/>
      <c r="P931" s="307"/>
      <c r="Q931" s="307"/>
      <c r="R931" s="307"/>
      <c r="S931" s="307"/>
      <c r="T931" s="307"/>
      <c r="U931" s="307"/>
    </row>
    <row r="932" spans="1:21" s="17" customFormat="1" ht="12.75">
      <c r="A932" s="238"/>
      <c r="B932" s="25"/>
      <c r="C932" s="12"/>
      <c r="D932" s="93"/>
      <c r="E932" s="97"/>
      <c r="F932" s="216"/>
      <c r="G932" s="306"/>
      <c r="H932" s="307"/>
      <c r="I932" s="307"/>
      <c r="J932" s="307"/>
      <c r="K932" s="307"/>
      <c r="L932" s="307"/>
      <c r="M932" s="307"/>
      <c r="N932" s="307"/>
      <c r="O932" s="307"/>
      <c r="P932" s="307"/>
      <c r="Q932" s="307"/>
      <c r="R932" s="307"/>
      <c r="S932" s="307"/>
      <c r="T932" s="307"/>
      <c r="U932" s="307"/>
    </row>
    <row r="933" spans="1:21" s="17" customFormat="1" ht="12.75">
      <c r="A933" s="238"/>
      <c r="B933" s="25"/>
      <c r="C933" s="12"/>
      <c r="D933" s="93"/>
      <c r="E933" s="97"/>
      <c r="F933" s="216"/>
      <c r="G933" s="306"/>
      <c r="H933" s="307"/>
      <c r="I933" s="307"/>
      <c r="J933" s="307"/>
      <c r="K933" s="307"/>
      <c r="L933" s="307"/>
      <c r="M933" s="307"/>
      <c r="N933" s="307"/>
      <c r="O933" s="307"/>
      <c r="P933" s="307"/>
      <c r="Q933" s="307"/>
      <c r="R933" s="307"/>
      <c r="S933" s="307"/>
      <c r="T933" s="307"/>
      <c r="U933" s="307"/>
    </row>
    <row r="934" spans="1:21" s="17" customFormat="1" ht="12.75">
      <c r="A934" s="238"/>
      <c r="B934" s="25"/>
      <c r="C934" s="12"/>
      <c r="D934" s="93"/>
      <c r="E934" s="97"/>
      <c r="F934" s="216"/>
      <c r="G934" s="306"/>
      <c r="H934" s="307"/>
      <c r="I934" s="307"/>
      <c r="J934" s="307"/>
      <c r="K934" s="307"/>
      <c r="L934" s="307"/>
      <c r="M934" s="307"/>
      <c r="N934" s="307"/>
      <c r="O934" s="307"/>
      <c r="P934" s="307"/>
      <c r="Q934" s="307"/>
      <c r="R934" s="307"/>
      <c r="S934" s="307"/>
      <c r="T934" s="307"/>
      <c r="U934" s="307"/>
    </row>
    <row r="935" spans="1:21" s="17" customFormat="1" ht="12.75">
      <c r="A935" s="238"/>
      <c r="B935" s="25"/>
      <c r="C935" s="12"/>
      <c r="D935" s="93"/>
      <c r="E935" s="97"/>
      <c r="F935" s="216"/>
      <c r="G935" s="306"/>
      <c r="H935" s="307"/>
      <c r="I935" s="307"/>
      <c r="J935" s="307"/>
      <c r="K935" s="307"/>
      <c r="L935" s="307"/>
      <c r="M935" s="307"/>
      <c r="N935" s="307"/>
      <c r="O935" s="307"/>
      <c r="P935" s="307"/>
      <c r="Q935" s="307"/>
      <c r="R935" s="307"/>
      <c r="S935" s="307"/>
      <c r="T935" s="307"/>
      <c r="U935" s="307"/>
    </row>
    <row r="936" spans="1:21" s="17" customFormat="1" ht="12.75">
      <c r="A936" s="238"/>
      <c r="B936" s="25"/>
      <c r="C936" s="12"/>
      <c r="D936" s="93"/>
      <c r="E936" s="97"/>
      <c r="F936" s="216"/>
      <c r="G936" s="306"/>
      <c r="H936" s="307"/>
      <c r="I936" s="307"/>
      <c r="J936" s="307"/>
      <c r="K936" s="307"/>
      <c r="L936" s="307"/>
      <c r="M936" s="307"/>
      <c r="N936" s="307"/>
      <c r="O936" s="307"/>
      <c r="P936" s="307"/>
      <c r="Q936" s="307"/>
      <c r="R936" s="307"/>
      <c r="S936" s="307"/>
      <c r="T936" s="307"/>
      <c r="U936" s="307"/>
    </row>
    <row r="937" spans="1:21" s="17" customFormat="1" ht="12.75">
      <c r="A937" s="238"/>
      <c r="B937" s="25"/>
      <c r="C937" s="12"/>
      <c r="D937" s="93"/>
      <c r="E937" s="97"/>
      <c r="F937" s="216"/>
      <c r="G937" s="306"/>
      <c r="H937" s="307"/>
      <c r="I937" s="307"/>
      <c r="J937" s="307"/>
      <c r="K937" s="307"/>
      <c r="L937" s="307"/>
      <c r="M937" s="307"/>
      <c r="N937" s="307"/>
      <c r="O937" s="307"/>
      <c r="P937" s="307"/>
      <c r="Q937" s="307"/>
      <c r="R937" s="307"/>
      <c r="S937" s="307"/>
      <c r="T937" s="307"/>
      <c r="U937" s="307"/>
    </row>
    <row r="938" spans="1:21" s="17" customFormat="1" ht="12.75">
      <c r="A938" s="238"/>
      <c r="B938" s="25"/>
      <c r="C938" s="12"/>
      <c r="D938" s="93"/>
      <c r="E938" s="97"/>
      <c r="F938" s="216"/>
      <c r="G938" s="306"/>
      <c r="H938" s="307"/>
      <c r="I938" s="307"/>
      <c r="J938" s="307"/>
      <c r="K938" s="307"/>
      <c r="L938" s="307"/>
      <c r="M938" s="307"/>
      <c r="N938" s="307"/>
      <c r="O938" s="307"/>
      <c r="P938" s="307"/>
      <c r="Q938" s="307"/>
      <c r="R938" s="307"/>
      <c r="S938" s="307"/>
      <c r="T938" s="307"/>
      <c r="U938" s="307"/>
    </row>
    <row r="939" spans="1:21" s="17" customFormat="1" ht="12.75">
      <c r="A939" s="238"/>
      <c r="B939" s="25"/>
      <c r="C939" s="12"/>
      <c r="D939" s="93"/>
      <c r="E939" s="97"/>
      <c r="F939" s="216"/>
      <c r="G939" s="306"/>
      <c r="H939" s="307"/>
      <c r="I939" s="307"/>
      <c r="J939" s="307"/>
      <c r="K939" s="307"/>
      <c r="L939" s="307"/>
      <c r="M939" s="307"/>
      <c r="N939" s="307"/>
      <c r="O939" s="307"/>
      <c r="P939" s="307"/>
      <c r="Q939" s="307"/>
      <c r="R939" s="307"/>
      <c r="S939" s="307"/>
      <c r="T939" s="307"/>
      <c r="U939" s="307"/>
    </row>
    <row r="940" spans="1:21" s="17" customFormat="1" ht="29.25" customHeight="1">
      <c r="A940" s="238"/>
      <c r="B940" s="25"/>
      <c r="C940" s="12"/>
      <c r="D940" s="93"/>
      <c r="E940" s="97"/>
      <c r="F940" s="216"/>
      <c r="G940" s="306"/>
      <c r="H940" s="307"/>
      <c r="I940" s="307"/>
      <c r="J940" s="307"/>
      <c r="K940" s="307"/>
      <c r="L940" s="307"/>
      <c r="M940" s="307"/>
      <c r="N940" s="307"/>
      <c r="O940" s="307"/>
      <c r="P940" s="307"/>
      <c r="Q940" s="307"/>
      <c r="R940" s="307"/>
      <c r="S940" s="307"/>
      <c r="T940" s="307"/>
      <c r="U940" s="307"/>
    </row>
    <row r="941" spans="1:21" s="17" customFormat="1" ht="12" customHeight="1">
      <c r="A941" s="238"/>
      <c r="B941" s="25"/>
      <c r="C941" s="12"/>
      <c r="D941" s="93"/>
      <c r="E941" s="97"/>
      <c r="F941" s="216"/>
      <c r="G941" s="306"/>
      <c r="H941" s="307"/>
      <c r="I941" s="307"/>
      <c r="J941" s="307"/>
      <c r="K941" s="307"/>
      <c r="L941" s="307"/>
      <c r="M941" s="307"/>
      <c r="N941" s="307"/>
      <c r="O941" s="307"/>
      <c r="P941" s="307"/>
      <c r="Q941" s="307"/>
      <c r="R941" s="307"/>
      <c r="S941" s="307"/>
      <c r="T941" s="307"/>
      <c r="U941" s="307"/>
    </row>
    <row r="942" spans="1:21" s="17" customFormat="1" ht="12" customHeight="1">
      <c r="A942" s="238"/>
      <c r="B942" s="25"/>
      <c r="C942" s="12"/>
      <c r="D942" s="93"/>
      <c r="E942" s="97"/>
      <c r="F942" s="216"/>
      <c r="G942" s="306"/>
      <c r="H942" s="307"/>
      <c r="I942" s="307"/>
      <c r="J942" s="307"/>
      <c r="K942" s="307"/>
      <c r="L942" s="307"/>
      <c r="M942" s="307"/>
      <c r="N942" s="307"/>
      <c r="O942" s="307"/>
      <c r="P942" s="307"/>
      <c r="Q942" s="307"/>
      <c r="R942" s="307"/>
      <c r="S942" s="307"/>
      <c r="T942" s="307"/>
      <c r="U942" s="307"/>
    </row>
    <row r="943" spans="1:21" s="17" customFormat="1" ht="12.75">
      <c r="A943" s="238"/>
      <c r="B943" s="25"/>
      <c r="C943" s="12"/>
      <c r="D943" s="93"/>
      <c r="E943" s="97"/>
      <c r="F943" s="216"/>
      <c r="G943" s="306"/>
      <c r="H943" s="307"/>
      <c r="I943" s="307"/>
      <c r="J943" s="307"/>
      <c r="K943" s="307"/>
      <c r="L943" s="307"/>
      <c r="M943" s="307"/>
      <c r="N943" s="307"/>
      <c r="O943" s="307"/>
      <c r="P943" s="307"/>
      <c r="Q943" s="307"/>
      <c r="R943" s="307"/>
      <c r="S943" s="307"/>
      <c r="T943" s="307"/>
      <c r="U943" s="307"/>
    </row>
    <row r="944" spans="1:6" ht="12.75">
      <c r="A944" s="238"/>
      <c r="B944" s="25"/>
      <c r="C944" s="12"/>
      <c r="D944" s="93"/>
      <c r="E944" s="97"/>
      <c r="F944" s="216"/>
    </row>
    <row r="945" spans="1:6" ht="12.75">
      <c r="A945" s="238"/>
      <c r="B945" s="25"/>
      <c r="C945" s="12"/>
      <c r="D945" s="93"/>
      <c r="E945" s="97"/>
      <c r="F945" s="216"/>
    </row>
    <row r="946" spans="1:6" ht="12.75">
      <c r="A946" s="238"/>
      <c r="B946" s="25"/>
      <c r="C946" s="12"/>
      <c r="D946" s="93"/>
      <c r="E946" s="97"/>
      <c r="F946" s="216"/>
    </row>
    <row r="947" spans="1:6" ht="13.5" thickBot="1">
      <c r="A947" s="238"/>
      <c r="B947" s="25"/>
      <c r="C947" s="12"/>
      <c r="D947" s="93"/>
      <c r="E947" s="97"/>
      <c r="F947" s="216"/>
    </row>
    <row r="948" spans="1:6" ht="13.5" thickBot="1">
      <c r="A948" s="150" t="s">
        <v>191</v>
      </c>
      <c r="B948" s="151"/>
      <c r="C948" s="152"/>
      <c r="D948" s="153"/>
      <c r="E948" s="203"/>
      <c r="F948" s="331"/>
    </row>
    <row r="949" spans="1:6" ht="12.75">
      <c r="A949" s="266"/>
      <c r="B949" s="267" t="s">
        <v>291</v>
      </c>
      <c r="C949" s="268"/>
      <c r="D949" s="243"/>
      <c r="E949" s="223"/>
      <c r="F949" s="269"/>
    </row>
    <row r="950" spans="1:6" ht="12.75">
      <c r="A950" s="10"/>
      <c r="B950" s="158"/>
      <c r="C950" s="123"/>
      <c r="D950" s="100"/>
      <c r="E950" s="165"/>
      <c r="F950" s="189"/>
    </row>
    <row r="951" spans="1:6" ht="12.75">
      <c r="A951" s="8"/>
      <c r="B951" s="114" t="s">
        <v>196</v>
      </c>
      <c r="C951" s="15"/>
      <c r="D951" s="108"/>
      <c r="E951" s="172"/>
      <c r="F951" s="260"/>
    </row>
    <row r="952" spans="1:6" ht="12.75">
      <c r="A952" s="72" t="s">
        <v>202</v>
      </c>
      <c r="B952" s="73" t="s">
        <v>203</v>
      </c>
      <c r="C952" s="119"/>
      <c r="D952" s="109"/>
      <c r="E952" s="173"/>
      <c r="F952" s="190"/>
    </row>
    <row r="953" spans="1:6" ht="12.75">
      <c r="A953" s="252"/>
      <c r="B953" s="110"/>
      <c r="C953" s="120"/>
      <c r="D953" s="112"/>
      <c r="E953" s="174"/>
      <c r="F953" s="218"/>
    </row>
    <row r="954" spans="1:6" ht="12.75">
      <c r="A954" s="225" t="s">
        <v>33</v>
      </c>
      <c r="B954" s="55" t="s">
        <v>34</v>
      </c>
      <c r="C954" s="121" t="s">
        <v>35</v>
      </c>
      <c r="D954" s="35" t="s">
        <v>139</v>
      </c>
      <c r="E954" s="196" t="s">
        <v>36</v>
      </c>
      <c r="F954" s="220" t="s">
        <v>40</v>
      </c>
    </row>
    <row r="955" spans="1:6" ht="12.75">
      <c r="A955" s="238"/>
      <c r="B955" s="90"/>
      <c r="C955" s="126"/>
      <c r="D955" s="93"/>
      <c r="E955" s="349" t="s">
        <v>250</v>
      </c>
      <c r="F955" s="350"/>
    </row>
    <row r="956" spans="1:6" ht="12.75">
      <c r="A956" s="238" t="s">
        <v>302</v>
      </c>
      <c r="B956" s="90" t="s">
        <v>203</v>
      </c>
      <c r="C956" s="126"/>
      <c r="D956" s="93"/>
      <c r="E956" s="205"/>
      <c r="F956" s="227"/>
    </row>
    <row r="957" spans="1:6" ht="12.75">
      <c r="A957" s="238"/>
      <c r="B957" s="90"/>
      <c r="C957" s="12"/>
      <c r="D957" s="93"/>
      <c r="E957" s="205"/>
      <c r="F957" s="227"/>
    </row>
    <row r="958" spans="1:6" ht="12.75">
      <c r="A958" s="238"/>
      <c r="B958" s="25" t="s">
        <v>204</v>
      </c>
      <c r="C958" s="12"/>
      <c r="D958" s="93"/>
      <c r="E958" s="97"/>
      <c r="F958" s="227"/>
    </row>
    <row r="959" spans="1:6" ht="12.75">
      <c r="A959" s="238"/>
      <c r="B959" s="25"/>
      <c r="C959" s="12"/>
      <c r="D959" s="93"/>
      <c r="E959" s="97"/>
      <c r="F959" s="227"/>
    </row>
    <row r="960" spans="1:6" ht="12.75">
      <c r="A960" s="238"/>
      <c r="B960" s="25" t="s">
        <v>205</v>
      </c>
      <c r="C960" s="12" t="s">
        <v>197</v>
      </c>
      <c r="D960" s="93"/>
      <c r="E960" s="325"/>
      <c r="F960" s="216" t="s">
        <v>248</v>
      </c>
    </row>
    <row r="961" spans="1:6" ht="12.75">
      <c r="A961" s="238"/>
      <c r="B961" s="90"/>
      <c r="C961" s="12"/>
      <c r="D961" s="93"/>
      <c r="E961" s="325"/>
      <c r="F961" s="227"/>
    </row>
    <row r="962" spans="1:6" ht="12.75">
      <c r="A962" s="238"/>
      <c r="B962" s="90" t="s">
        <v>206</v>
      </c>
      <c r="C962" s="12" t="s">
        <v>197</v>
      </c>
      <c r="D962" s="93"/>
      <c r="E962" s="325"/>
      <c r="F962" s="216" t="s">
        <v>248</v>
      </c>
    </row>
    <row r="963" spans="1:6" ht="12.75">
      <c r="A963" s="238"/>
      <c r="B963" s="90"/>
      <c r="C963" s="12"/>
      <c r="D963" s="93"/>
      <c r="E963" s="325"/>
      <c r="F963" s="227"/>
    </row>
    <row r="964" spans="1:6" ht="12.75">
      <c r="A964" s="238" t="s">
        <v>207</v>
      </c>
      <c r="B964" s="90" t="s">
        <v>208</v>
      </c>
      <c r="C964" s="12" t="s">
        <v>201</v>
      </c>
      <c r="D964" s="93">
        <v>0</v>
      </c>
      <c r="E964" s="325"/>
      <c r="F964" s="335"/>
    </row>
    <row r="965" spans="1:6" ht="12.75">
      <c r="A965" s="238"/>
      <c r="B965" s="90"/>
      <c r="C965" s="12"/>
      <c r="D965" s="93"/>
      <c r="E965" s="325"/>
      <c r="F965" s="335"/>
    </row>
    <row r="966" spans="1:6" ht="12.75">
      <c r="A966" s="238" t="s">
        <v>209</v>
      </c>
      <c r="B966" s="90" t="s">
        <v>210</v>
      </c>
      <c r="C966" s="12"/>
      <c r="D966" s="93"/>
      <c r="E966" s="325"/>
      <c r="F966" s="335"/>
    </row>
    <row r="967" spans="1:6" ht="12.75">
      <c r="A967" s="238"/>
      <c r="B967" s="90"/>
      <c r="C967" s="12"/>
      <c r="D967" s="93"/>
      <c r="E967" s="325"/>
      <c r="F967" s="335"/>
    </row>
    <row r="968" spans="1:6" ht="12.75">
      <c r="A968" s="238"/>
      <c r="B968" s="90" t="s">
        <v>211</v>
      </c>
      <c r="C968" s="12" t="s">
        <v>197</v>
      </c>
      <c r="D968" s="93">
        <v>0</v>
      </c>
      <c r="E968" s="325"/>
      <c r="F968" s="335"/>
    </row>
    <row r="969" spans="1:6" ht="12.75">
      <c r="A969" s="238"/>
      <c r="B969" s="90"/>
      <c r="C969" s="12"/>
      <c r="D969" s="93"/>
      <c r="E969" s="332"/>
      <c r="F969" s="335"/>
    </row>
    <row r="970" spans="1:6" ht="12.75">
      <c r="A970" s="238"/>
      <c r="B970" s="90" t="s">
        <v>212</v>
      </c>
      <c r="C970" s="12" t="s">
        <v>197</v>
      </c>
      <c r="D970" s="78">
        <v>0</v>
      </c>
      <c r="E970" s="325"/>
      <c r="F970" s="335"/>
    </row>
    <row r="971" spans="1:6" ht="12.75">
      <c r="A971" s="233"/>
      <c r="B971" s="60"/>
      <c r="C971" s="11"/>
      <c r="D971" s="78"/>
      <c r="E971" s="332"/>
      <c r="F971" s="335"/>
    </row>
    <row r="972" spans="1:6" ht="12.75">
      <c r="A972" s="233"/>
      <c r="B972" s="90" t="s">
        <v>213</v>
      </c>
      <c r="C972" s="12" t="s">
        <v>201</v>
      </c>
      <c r="D972" s="78">
        <v>0</v>
      </c>
      <c r="E972" s="332"/>
      <c r="F972" s="335"/>
    </row>
    <row r="973" spans="1:9" ht="12.75">
      <c r="A973" s="233"/>
      <c r="B973" s="60"/>
      <c r="C973" s="11"/>
      <c r="D973" s="78"/>
      <c r="E973" s="205"/>
      <c r="F973" s="227"/>
      <c r="I973" s="315"/>
    </row>
    <row r="974" spans="1:6" ht="12.75">
      <c r="A974" s="233"/>
      <c r="B974" s="60"/>
      <c r="C974" s="11"/>
      <c r="D974" s="78"/>
      <c r="E974" s="205"/>
      <c r="F974" s="227"/>
    </row>
    <row r="975" spans="1:6" ht="12.75">
      <c r="A975" s="233"/>
      <c r="B975" s="60"/>
      <c r="C975" s="11"/>
      <c r="D975" s="78"/>
      <c r="E975" s="205"/>
      <c r="F975" s="227"/>
    </row>
    <row r="976" spans="1:6" ht="12.75">
      <c r="A976" s="233"/>
      <c r="B976" s="60"/>
      <c r="C976" s="11"/>
      <c r="D976" s="78"/>
      <c r="E976" s="205"/>
      <c r="F976" s="227"/>
    </row>
    <row r="977" spans="1:6" ht="12.75">
      <c r="A977" s="233"/>
      <c r="B977" s="60"/>
      <c r="C977" s="11"/>
      <c r="D977" s="78"/>
      <c r="E977" s="205"/>
      <c r="F977" s="227"/>
    </row>
    <row r="978" spans="1:6" ht="12.75">
      <c r="A978" s="233"/>
      <c r="B978" s="60"/>
      <c r="C978" s="11"/>
      <c r="D978" s="78"/>
      <c r="E978" s="205"/>
      <c r="F978" s="227"/>
    </row>
    <row r="979" spans="1:6" ht="12.75">
      <c r="A979" s="233"/>
      <c r="B979" s="60"/>
      <c r="C979" s="11"/>
      <c r="D979" s="78"/>
      <c r="E979" s="205"/>
      <c r="F979" s="227"/>
    </row>
    <row r="980" spans="1:6" ht="12.75">
      <c r="A980" s="233"/>
      <c r="B980" s="60"/>
      <c r="C980" s="11"/>
      <c r="D980" s="78"/>
      <c r="E980" s="205"/>
      <c r="F980" s="227"/>
    </row>
    <row r="981" spans="1:6" ht="12.75">
      <c r="A981" s="233"/>
      <c r="B981" s="60"/>
      <c r="C981" s="11"/>
      <c r="D981" s="78"/>
      <c r="E981" s="205"/>
      <c r="F981" s="227"/>
    </row>
    <row r="982" spans="1:6" ht="12.75">
      <c r="A982" s="233"/>
      <c r="B982" s="60"/>
      <c r="C982" s="11"/>
      <c r="D982" s="78"/>
      <c r="E982" s="205"/>
      <c r="F982" s="227"/>
    </row>
    <row r="983" spans="1:6" ht="12.75">
      <c r="A983" s="233"/>
      <c r="B983" s="60"/>
      <c r="C983" s="11"/>
      <c r="D983" s="78"/>
      <c r="E983" s="205"/>
      <c r="F983" s="227"/>
    </row>
    <row r="984" spans="1:6" ht="12.75">
      <c r="A984" s="233"/>
      <c r="B984" s="60"/>
      <c r="C984" s="11"/>
      <c r="D984" s="78"/>
      <c r="E984" s="205"/>
      <c r="F984" s="227"/>
    </row>
    <row r="985" spans="1:6" ht="12.75">
      <c r="A985" s="233"/>
      <c r="B985" s="60"/>
      <c r="C985" s="11"/>
      <c r="D985" s="78"/>
      <c r="E985" s="205"/>
      <c r="F985" s="227"/>
    </row>
    <row r="986" spans="1:6" ht="12.75">
      <c r="A986" s="233"/>
      <c r="B986" s="60"/>
      <c r="C986" s="11"/>
      <c r="D986" s="78"/>
      <c r="E986" s="205"/>
      <c r="F986" s="227"/>
    </row>
    <row r="987" spans="1:6" ht="12.75">
      <c r="A987" s="233"/>
      <c r="B987" s="60"/>
      <c r="C987" s="11"/>
      <c r="D987" s="78"/>
      <c r="E987" s="205"/>
      <c r="F987" s="227"/>
    </row>
    <row r="988" spans="1:6" ht="12.75">
      <c r="A988" s="233"/>
      <c r="B988" s="60"/>
      <c r="C988" s="11"/>
      <c r="D988" s="78"/>
      <c r="E988" s="205"/>
      <c r="F988" s="227"/>
    </row>
    <row r="989" spans="1:6" ht="12.75">
      <c r="A989" s="233"/>
      <c r="B989" s="60"/>
      <c r="C989" s="11"/>
      <c r="D989" s="78"/>
      <c r="E989" s="205"/>
      <c r="F989" s="227"/>
    </row>
    <row r="990" spans="1:6" ht="12.75">
      <c r="A990" s="233"/>
      <c r="B990" s="60"/>
      <c r="C990" s="11"/>
      <c r="D990" s="78"/>
      <c r="E990" s="205"/>
      <c r="F990" s="227"/>
    </row>
    <row r="991" spans="1:6" ht="12.75">
      <c r="A991" s="233"/>
      <c r="B991" s="60"/>
      <c r="C991" s="11"/>
      <c r="D991" s="78"/>
      <c r="E991" s="205"/>
      <c r="F991" s="227"/>
    </row>
    <row r="992" spans="1:6" ht="12.75">
      <c r="A992" s="233"/>
      <c r="B992" s="60"/>
      <c r="C992" s="11"/>
      <c r="D992" s="78"/>
      <c r="E992" s="205"/>
      <c r="F992" s="227"/>
    </row>
    <row r="993" spans="1:6" ht="12.75">
      <c r="A993" s="233"/>
      <c r="B993" s="60"/>
      <c r="C993" s="11"/>
      <c r="D993" s="78"/>
      <c r="E993" s="205"/>
      <c r="F993" s="227"/>
    </row>
    <row r="994" spans="1:6" ht="12.75">
      <c r="A994" s="233"/>
      <c r="B994" s="60"/>
      <c r="C994" s="11"/>
      <c r="D994" s="78"/>
      <c r="E994" s="205"/>
      <c r="F994" s="227"/>
    </row>
    <row r="995" spans="1:6" ht="12.75">
      <c r="A995" s="233"/>
      <c r="B995" s="60"/>
      <c r="C995" s="11"/>
      <c r="D995" s="78"/>
      <c r="E995" s="205"/>
      <c r="F995" s="227"/>
    </row>
    <row r="996" spans="1:6" ht="12.75">
      <c r="A996" s="233"/>
      <c r="B996" s="60"/>
      <c r="C996" s="11"/>
      <c r="D996" s="78"/>
      <c r="E996" s="205"/>
      <c r="F996" s="227"/>
    </row>
    <row r="997" spans="1:6" ht="12.75">
      <c r="A997" s="233"/>
      <c r="B997" s="60"/>
      <c r="C997" s="11"/>
      <c r="D997" s="78"/>
      <c r="E997" s="205"/>
      <c r="F997" s="227"/>
    </row>
    <row r="998" spans="1:6" ht="12.75">
      <c r="A998" s="233"/>
      <c r="B998" s="60"/>
      <c r="C998" s="11"/>
      <c r="D998" s="78"/>
      <c r="E998" s="205"/>
      <c r="F998" s="227"/>
    </row>
    <row r="999" spans="1:6" ht="12.75">
      <c r="A999" s="233"/>
      <c r="B999" s="60"/>
      <c r="C999" s="11"/>
      <c r="D999" s="78"/>
      <c r="E999" s="205"/>
      <c r="F999" s="227"/>
    </row>
    <row r="1000" spans="1:6" ht="12.75">
      <c r="A1000" s="233"/>
      <c r="B1000" s="60"/>
      <c r="C1000" s="11"/>
      <c r="D1000" s="78"/>
      <c r="E1000" s="205"/>
      <c r="F1000" s="227"/>
    </row>
    <row r="1001" spans="1:6" ht="12.75">
      <c r="A1001" s="233"/>
      <c r="B1001" s="60"/>
      <c r="C1001" s="11"/>
      <c r="D1001" s="78"/>
      <c r="E1001" s="205"/>
      <c r="F1001" s="227"/>
    </row>
    <row r="1002" spans="1:6" ht="12.75">
      <c r="A1002" s="233"/>
      <c r="B1002" s="60"/>
      <c r="C1002" s="11"/>
      <c r="D1002" s="78"/>
      <c r="E1002" s="205"/>
      <c r="F1002" s="227"/>
    </row>
    <row r="1003" spans="1:6" ht="12.75">
      <c r="A1003" s="233"/>
      <c r="B1003" s="60"/>
      <c r="C1003" s="11"/>
      <c r="D1003" s="78"/>
      <c r="E1003" s="205"/>
      <c r="F1003" s="227"/>
    </row>
    <row r="1004" spans="1:6" ht="12.75">
      <c r="A1004" s="233"/>
      <c r="B1004" s="60"/>
      <c r="C1004" s="11"/>
      <c r="D1004" s="78"/>
      <c r="E1004" s="205"/>
      <c r="F1004" s="227"/>
    </row>
    <row r="1005" spans="1:6" ht="12.75">
      <c r="A1005" s="233"/>
      <c r="B1005" s="60"/>
      <c r="C1005" s="11"/>
      <c r="D1005" s="78"/>
      <c r="E1005" s="205"/>
      <c r="F1005" s="227"/>
    </row>
    <row r="1006" spans="1:6" ht="12.75">
      <c r="A1006" s="233"/>
      <c r="B1006" s="60"/>
      <c r="C1006" s="11"/>
      <c r="D1006" s="78"/>
      <c r="E1006" s="205"/>
      <c r="F1006" s="227"/>
    </row>
    <row r="1007" spans="1:6" ht="12.75">
      <c r="A1007" s="233"/>
      <c r="B1007" s="60"/>
      <c r="C1007" s="11"/>
      <c r="D1007" s="78"/>
      <c r="E1007" s="205"/>
      <c r="F1007" s="227"/>
    </row>
    <row r="1008" spans="1:6" ht="12.75">
      <c r="A1008" s="233"/>
      <c r="B1008" s="60"/>
      <c r="C1008" s="11"/>
      <c r="D1008" s="78"/>
      <c r="E1008" s="205"/>
      <c r="F1008" s="227"/>
    </row>
    <row r="1009" spans="1:6" ht="12.75">
      <c r="A1009" s="233"/>
      <c r="B1009" s="60"/>
      <c r="C1009" s="11"/>
      <c r="D1009" s="78"/>
      <c r="E1009" s="205"/>
      <c r="F1009" s="227"/>
    </row>
    <row r="1010" spans="1:6" ht="12.75">
      <c r="A1010" s="233"/>
      <c r="B1010" s="60"/>
      <c r="C1010" s="11"/>
      <c r="D1010" s="78"/>
      <c r="E1010" s="205"/>
      <c r="F1010" s="227"/>
    </row>
    <row r="1011" spans="1:6" ht="12.75">
      <c r="A1011" s="233"/>
      <c r="B1011" s="60"/>
      <c r="C1011" s="11"/>
      <c r="D1011" s="78"/>
      <c r="E1011" s="205"/>
      <c r="F1011" s="227"/>
    </row>
    <row r="1012" spans="1:6" ht="12.75">
      <c r="A1012" s="233"/>
      <c r="B1012" s="60"/>
      <c r="C1012" s="11"/>
      <c r="D1012" s="78"/>
      <c r="E1012" s="205"/>
      <c r="F1012" s="227"/>
    </row>
    <row r="1013" spans="1:6" ht="12.75">
      <c r="A1013" s="233"/>
      <c r="B1013" s="60"/>
      <c r="C1013" s="11"/>
      <c r="D1013" s="78"/>
      <c r="E1013" s="205"/>
      <c r="F1013" s="227"/>
    </row>
    <row r="1014" spans="1:6" ht="12.75">
      <c r="A1014" s="233"/>
      <c r="B1014" s="60"/>
      <c r="C1014" s="11"/>
      <c r="D1014" s="78"/>
      <c r="E1014" s="205"/>
      <c r="F1014" s="227"/>
    </row>
    <row r="1015" spans="1:6" ht="12.75">
      <c r="A1015" s="233"/>
      <c r="B1015" s="60"/>
      <c r="C1015" s="11"/>
      <c r="D1015" s="78"/>
      <c r="E1015" s="205"/>
      <c r="F1015" s="227"/>
    </row>
    <row r="1016" spans="1:6" ht="12.75">
      <c r="A1016" s="233"/>
      <c r="B1016" s="60"/>
      <c r="C1016" s="11"/>
      <c r="D1016" s="78"/>
      <c r="E1016" s="205"/>
      <c r="F1016" s="227"/>
    </row>
    <row r="1017" spans="1:6" ht="12.75">
      <c r="A1017" s="233"/>
      <c r="B1017" s="60"/>
      <c r="C1017" s="11"/>
      <c r="D1017" s="78"/>
      <c r="E1017" s="205"/>
      <c r="F1017" s="227"/>
    </row>
    <row r="1018" spans="1:6" ht="12.75">
      <c r="A1018" s="233"/>
      <c r="B1018" s="60"/>
      <c r="C1018" s="11"/>
      <c r="D1018" s="78"/>
      <c r="E1018" s="205"/>
      <c r="F1018" s="227"/>
    </row>
    <row r="1019" spans="1:6" ht="12.75">
      <c r="A1019" s="233"/>
      <c r="B1019" s="60"/>
      <c r="C1019" s="11"/>
      <c r="D1019" s="78"/>
      <c r="E1019" s="205"/>
      <c r="F1019" s="227"/>
    </row>
    <row r="1020" spans="1:6" ht="12.75">
      <c r="A1020" s="233"/>
      <c r="B1020" s="60"/>
      <c r="C1020" s="11"/>
      <c r="D1020" s="78"/>
      <c r="E1020" s="205"/>
      <c r="F1020" s="227"/>
    </row>
    <row r="1021" spans="1:6" ht="12.75">
      <c r="A1021" s="233"/>
      <c r="B1021" s="60"/>
      <c r="C1021" s="11"/>
      <c r="D1021" s="78"/>
      <c r="E1021" s="205"/>
      <c r="F1021" s="227"/>
    </row>
    <row r="1022" spans="1:6" ht="12.75">
      <c r="A1022" s="233"/>
      <c r="B1022" s="60"/>
      <c r="C1022" s="11"/>
      <c r="D1022" s="78"/>
      <c r="E1022" s="205"/>
      <c r="F1022" s="227"/>
    </row>
    <row r="1023" spans="1:6" ht="12.75">
      <c r="A1023" s="233"/>
      <c r="B1023" s="60"/>
      <c r="C1023" s="11"/>
      <c r="D1023" s="78"/>
      <c r="E1023" s="205"/>
      <c r="F1023" s="227"/>
    </row>
    <row r="1024" spans="1:21" s="17" customFormat="1" ht="12.75">
      <c r="A1024" s="233"/>
      <c r="B1024" s="60"/>
      <c r="C1024" s="11"/>
      <c r="D1024" s="78"/>
      <c r="E1024" s="205"/>
      <c r="F1024" s="227"/>
      <c r="G1024" s="306"/>
      <c r="H1024" s="307"/>
      <c r="I1024" s="307"/>
      <c r="J1024" s="307"/>
      <c r="K1024" s="307"/>
      <c r="L1024" s="307"/>
      <c r="M1024" s="307"/>
      <c r="N1024" s="307"/>
      <c r="O1024" s="307"/>
      <c r="P1024" s="307"/>
      <c r="Q1024" s="307"/>
      <c r="R1024" s="307"/>
      <c r="S1024" s="307"/>
      <c r="T1024" s="307"/>
      <c r="U1024" s="307"/>
    </row>
    <row r="1025" spans="1:6" ht="12" customHeight="1">
      <c r="A1025" s="233"/>
      <c r="B1025" s="60"/>
      <c r="C1025" s="11"/>
      <c r="D1025" s="78"/>
      <c r="E1025" s="205"/>
      <c r="F1025" s="227"/>
    </row>
    <row r="1026" spans="1:21" s="17" customFormat="1" ht="12.75">
      <c r="A1026" s="233"/>
      <c r="B1026" s="60"/>
      <c r="C1026" s="11"/>
      <c r="D1026" s="78"/>
      <c r="E1026" s="205"/>
      <c r="F1026" s="227"/>
      <c r="G1026" s="306"/>
      <c r="H1026" s="307"/>
      <c r="I1026" s="307"/>
      <c r="J1026" s="307"/>
      <c r="K1026" s="307"/>
      <c r="L1026" s="307"/>
      <c r="M1026" s="307"/>
      <c r="N1026" s="307"/>
      <c r="O1026" s="307"/>
      <c r="P1026" s="307"/>
      <c r="Q1026" s="307"/>
      <c r="R1026" s="307"/>
      <c r="S1026" s="307"/>
      <c r="T1026" s="307"/>
      <c r="U1026" s="307"/>
    </row>
    <row r="1027" spans="1:6" ht="12.75">
      <c r="A1027" s="233"/>
      <c r="B1027" s="60"/>
      <c r="C1027" s="11"/>
      <c r="D1027" s="78"/>
      <c r="E1027" s="205"/>
      <c r="F1027" s="227"/>
    </row>
    <row r="1028" spans="1:6" ht="12.75">
      <c r="A1028" s="233"/>
      <c r="B1028" s="60"/>
      <c r="C1028" s="11"/>
      <c r="D1028" s="78"/>
      <c r="E1028" s="205"/>
      <c r="F1028" s="227"/>
    </row>
    <row r="1029" spans="1:6" ht="12.75">
      <c r="A1029" s="233"/>
      <c r="B1029" s="60"/>
      <c r="C1029" s="11"/>
      <c r="D1029" s="78"/>
      <c r="E1029" s="205"/>
      <c r="F1029" s="227"/>
    </row>
    <row r="1030" spans="1:6" ht="12.75">
      <c r="A1030" s="233"/>
      <c r="B1030" s="60"/>
      <c r="C1030" s="11"/>
      <c r="D1030" s="78"/>
      <c r="E1030" s="205"/>
      <c r="F1030" s="227"/>
    </row>
    <row r="1031" spans="1:9" ht="13.5" thickBot="1">
      <c r="A1031" s="233"/>
      <c r="B1031" s="60"/>
      <c r="C1031" s="11"/>
      <c r="D1031" s="78"/>
      <c r="E1031" s="205"/>
      <c r="F1031" s="227"/>
      <c r="I1031" s="309">
        <f>355434+50000</f>
        <v>405434</v>
      </c>
    </row>
    <row r="1032" spans="1:9" ht="13.5" thickBot="1">
      <c r="A1032" s="150" t="s">
        <v>192</v>
      </c>
      <c r="B1032" s="151"/>
      <c r="C1032" s="152"/>
      <c r="D1032" s="153"/>
      <c r="E1032" s="203"/>
      <c r="F1032" s="327"/>
      <c r="I1032" s="309">
        <f>+F1032+F948</f>
        <v>0</v>
      </c>
    </row>
    <row r="1033" spans="1:9" ht="12.75">
      <c r="A1033" s="270"/>
      <c r="B1033" s="271" t="s">
        <v>292</v>
      </c>
      <c r="C1033" s="257"/>
      <c r="D1033" s="258"/>
      <c r="E1033" s="223"/>
      <c r="F1033" s="272"/>
      <c r="I1033" s="309">
        <f>+I1032+I1031</f>
        <v>405434</v>
      </c>
    </row>
    <row r="1034" spans="1:9" ht="12.75">
      <c r="A1034" s="8"/>
      <c r="B1034" s="114">
        <v>5400</v>
      </c>
      <c r="C1034" s="15"/>
      <c r="D1034" s="108"/>
      <c r="E1034" s="172"/>
      <c r="F1034" s="260"/>
      <c r="I1034" s="309" t="e">
        <f>+I1033/'Tender Bill Summary'!D47</f>
        <v>#DIV/0!</v>
      </c>
    </row>
    <row r="1035" spans="1:6" ht="12.75">
      <c r="A1035" s="72" t="s">
        <v>214</v>
      </c>
      <c r="B1035" s="73" t="s">
        <v>215</v>
      </c>
      <c r="C1035" s="119"/>
      <c r="D1035" s="109"/>
      <c r="E1035" s="173"/>
      <c r="F1035" s="190"/>
    </row>
    <row r="1036" spans="1:6" ht="12.75">
      <c r="A1036" s="252"/>
      <c r="B1036" s="110"/>
      <c r="C1036" s="120"/>
      <c r="D1036" s="112"/>
      <c r="E1036" s="174"/>
      <c r="F1036" s="218"/>
    </row>
    <row r="1037" spans="1:6" ht="12.75">
      <c r="A1037" s="225" t="s">
        <v>33</v>
      </c>
      <c r="B1037" s="55" t="s">
        <v>34</v>
      </c>
      <c r="C1037" s="121" t="s">
        <v>35</v>
      </c>
      <c r="D1037" s="35" t="s">
        <v>139</v>
      </c>
      <c r="E1037" s="196" t="s">
        <v>36</v>
      </c>
      <c r="F1037" s="220" t="s">
        <v>40</v>
      </c>
    </row>
    <row r="1038" spans="1:6" ht="12.75">
      <c r="A1038" s="238"/>
      <c r="B1038" s="90"/>
      <c r="C1038" s="126"/>
      <c r="D1038" s="93"/>
      <c r="E1038" s="349" t="s">
        <v>250</v>
      </c>
      <c r="F1038" s="350"/>
    </row>
    <row r="1039" spans="1:6" ht="12.75">
      <c r="A1039" s="238" t="s">
        <v>300</v>
      </c>
      <c r="B1039" s="90" t="s">
        <v>215</v>
      </c>
      <c r="C1039" s="126"/>
      <c r="D1039" s="93"/>
      <c r="E1039" s="205"/>
      <c r="F1039" s="227"/>
    </row>
    <row r="1040" spans="1:6" ht="12.75">
      <c r="A1040" s="238"/>
      <c r="B1040" s="90"/>
      <c r="C1040" s="12"/>
      <c r="D1040" s="93"/>
      <c r="E1040" s="205"/>
      <c r="F1040" s="227"/>
    </row>
    <row r="1041" spans="1:6" ht="12.75">
      <c r="A1041" s="238" t="s">
        <v>301</v>
      </c>
      <c r="B1041" s="25" t="s">
        <v>216</v>
      </c>
      <c r="C1041" s="12"/>
      <c r="D1041" s="93"/>
      <c r="E1041" s="97"/>
      <c r="F1041" s="227"/>
    </row>
    <row r="1042" spans="1:6" ht="12.75">
      <c r="A1042" s="238"/>
      <c r="B1042" s="25" t="s">
        <v>217</v>
      </c>
      <c r="C1042" s="12" t="s">
        <v>1</v>
      </c>
      <c r="D1042" s="93"/>
      <c r="E1042" s="325"/>
      <c r="F1042" s="216" t="s">
        <v>261</v>
      </c>
    </row>
    <row r="1043" spans="1:6" ht="12.75">
      <c r="A1043" s="238"/>
      <c r="B1043" s="25"/>
      <c r="C1043" s="12"/>
      <c r="D1043" s="93"/>
      <c r="E1043" s="325"/>
      <c r="F1043" s="227"/>
    </row>
    <row r="1044" spans="1:6" ht="12.75">
      <c r="A1044" s="238" t="s">
        <v>218</v>
      </c>
      <c r="B1044" s="90" t="s">
        <v>219</v>
      </c>
      <c r="C1044" s="12"/>
      <c r="D1044" s="93"/>
      <c r="E1044" s="325"/>
      <c r="F1044" s="227"/>
    </row>
    <row r="1045" spans="1:6" ht="12.75">
      <c r="A1045" s="238"/>
      <c r="B1045" s="90" t="s">
        <v>299</v>
      </c>
      <c r="C1045" s="12" t="s">
        <v>26</v>
      </c>
      <c r="D1045" s="93"/>
      <c r="E1045" s="325"/>
      <c r="F1045" s="216" t="s">
        <v>261</v>
      </c>
    </row>
    <row r="1046" spans="1:6" ht="12.75">
      <c r="A1046" s="238"/>
      <c r="B1046" s="90"/>
      <c r="C1046" s="12"/>
      <c r="D1046" s="93"/>
      <c r="E1046" s="325"/>
      <c r="F1046" s="227"/>
    </row>
    <row r="1047" spans="1:6" ht="12.75">
      <c r="A1047" s="238" t="s">
        <v>298</v>
      </c>
      <c r="B1047" s="90" t="s">
        <v>220</v>
      </c>
      <c r="C1047" s="12" t="s">
        <v>26</v>
      </c>
      <c r="D1047" s="93"/>
      <c r="E1047" s="325"/>
      <c r="F1047" s="216" t="s">
        <v>248</v>
      </c>
    </row>
    <row r="1048" spans="1:6" ht="12.75">
      <c r="A1048" s="238"/>
      <c r="B1048" s="90"/>
      <c r="C1048" s="12"/>
      <c r="D1048" s="93"/>
      <c r="E1048" s="97"/>
      <c r="F1048" s="227"/>
    </row>
    <row r="1049" spans="1:6" ht="12.75">
      <c r="A1049" s="238"/>
      <c r="B1049" s="90"/>
      <c r="C1049" s="12"/>
      <c r="D1049" s="93"/>
      <c r="E1049" s="97"/>
      <c r="F1049" s="227"/>
    </row>
    <row r="1050" spans="1:6" ht="12.75">
      <c r="A1050" s="238"/>
      <c r="B1050" s="90"/>
      <c r="C1050" s="12"/>
      <c r="D1050" s="93"/>
      <c r="E1050" s="97"/>
      <c r="F1050" s="227"/>
    </row>
    <row r="1051" spans="1:6" ht="12.75">
      <c r="A1051" s="238"/>
      <c r="B1051" s="90"/>
      <c r="C1051" s="12"/>
      <c r="D1051" s="93"/>
      <c r="E1051" s="97"/>
      <c r="F1051" s="227"/>
    </row>
    <row r="1052" spans="1:6" ht="12.75">
      <c r="A1052" s="238"/>
      <c r="B1052" s="90"/>
      <c r="C1052" s="12"/>
      <c r="D1052" s="93"/>
      <c r="E1052" s="205"/>
      <c r="F1052" s="227"/>
    </row>
    <row r="1053" spans="1:6" ht="12.75">
      <c r="A1053" s="238"/>
      <c r="B1053" s="90"/>
      <c r="C1053" s="12"/>
      <c r="D1053" s="78"/>
      <c r="E1053" s="205"/>
      <c r="F1053" s="227"/>
    </row>
    <row r="1054" spans="1:6" ht="12.75">
      <c r="A1054" s="233"/>
      <c r="B1054" s="60"/>
      <c r="C1054" s="11"/>
      <c r="D1054" s="78"/>
      <c r="E1054" s="205"/>
      <c r="F1054" s="227"/>
    </row>
    <row r="1055" spans="1:6" ht="12.75">
      <c r="A1055" s="233"/>
      <c r="B1055" s="90"/>
      <c r="C1055" s="12"/>
      <c r="D1055" s="78"/>
      <c r="E1055" s="205"/>
      <c r="F1055" s="227"/>
    </row>
    <row r="1056" spans="1:6" ht="12.75">
      <c r="A1056" s="233"/>
      <c r="B1056" s="60"/>
      <c r="C1056" s="11"/>
      <c r="D1056" s="78"/>
      <c r="E1056" s="205"/>
      <c r="F1056" s="227"/>
    </row>
    <row r="1057" spans="1:6" ht="12.75">
      <c r="A1057" s="233"/>
      <c r="B1057" s="60"/>
      <c r="C1057" s="11"/>
      <c r="D1057" s="78"/>
      <c r="E1057" s="205"/>
      <c r="F1057" s="227"/>
    </row>
    <row r="1058" spans="1:6" ht="12.75">
      <c r="A1058" s="233"/>
      <c r="B1058" s="60"/>
      <c r="C1058" s="11"/>
      <c r="D1058" s="78"/>
      <c r="E1058" s="205"/>
      <c r="F1058" s="227"/>
    </row>
    <row r="1059" spans="1:6" ht="12.75">
      <c r="A1059" s="233"/>
      <c r="B1059" s="60"/>
      <c r="C1059" s="11"/>
      <c r="D1059" s="78"/>
      <c r="E1059" s="205"/>
      <c r="F1059" s="227"/>
    </row>
    <row r="1060" spans="1:6" ht="12.75">
      <c r="A1060" s="233"/>
      <c r="B1060" s="60"/>
      <c r="C1060" s="11"/>
      <c r="D1060" s="78"/>
      <c r="E1060" s="205"/>
      <c r="F1060" s="227"/>
    </row>
    <row r="1061" spans="1:6" ht="12.75">
      <c r="A1061" s="233"/>
      <c r="B1061" s="60"/>
      <c r="C1061" s="11"/>
      <c r="D1061" s="78"/>
      <c r="E1061" s="205"/>
      <c r="F1061" s="227"/>
    </row>
    <row r="1062" spans="1:6" ht="12.75">
      <c r="A1062" s="233"/>
      <c r="B1062" s="60"/>
      <c r="C1062" s="11"/>
      <c r="D1062" s="78"/>
      <c r="E1062" s="205"/>
      <c r="F1062" s="227"/>
    </row>
    <row r="1063" spans="1:6" ht="12.75">
      <c r="A1063" s="233"/>
      <c r="B1063" s="60"/>
      <c r="C1063" s="11"/>
      <c r="D1063" s="78"/>
      <c r="E1063" s="205"/>
      <c r="F1063" s="227"/>
    </row>
    <row r="1064" spans="1:6" ht="12.75">
      <c r="A1064" s="233"/>
      <c r="B1064" s="60"/>
      <c r="C1064" s="11"/>
      <c r="D1064" s="78"/>
      <c r="E1064" s="205"/>
      <c r="F1064" s="227"/>
    </row>
    <row r="1065" spans="1:6" ht="12.75">
      <c r="A1065" s="233"/>
      <c r="B1065" s="60"/>
      <c r="C1065" s="11"/>
      <c r="D1065" s="78"/>
      <c r="E1065" s="205"/>
      <c r="F1065" s="227"/>
    </row>
    <row r="1066" spans="1:6" ht="12.75">
      <c r="A1066" s="233"/>
      <c r="B1066" s="60"/>
      <c r="C1066" s="11"/>
      <c r="D1066" s="78"/>
      <c r="E1066" s="205"/>
      <c r="F1066" s="227"/>
    </row>
    <row r="1067" spans="1:6" ht="12.75">
      <c r="A1067" s="233"/>
      <c r="B1067" s="60"/>
      <c r="C1067" s="11"/>
      <c r="D1067" s="78"/>
      <c r="E1067" s="205"/>
      <c r="F1067" s="227"/>
    </row>
    <row r="1068" spans="1:6" ht="12.75">
      <c r="A1068" s="233"/>
      <c r="B1068" s="60"/>
      <c r="C1068" s="11"/>
      <c r="D1068" s="78"/>
      <c r="E1068" s="205"/>
      <c r="F1068" s="227"/>
    </row>
    <row r="1069" spans="1:6" ht="12.75">
      <c r="A1069" s="233"/>
      <c r="B1069" s="60"/>
      <c r="C1069" s="11"/>
      <c r="D1069" s="78"/>
      <c r="E1069" s="205"/>
      <c r="F1069" s="227"/>
    </row>
    <row r="1070" spans="1:6" ht="12.75">
      <c r="A1070" s="233"/>
      <c r="B1070" s="60"/>
      <c r="C1070" s="11"/>
      <c r="D1070" s="78"/>
      <c r="E1070" s="205"/>
      <c r="F1070" s="227"/>
    </row>
    <row r="1071" spans="1:6" ht="12.75">
      <c r="A1071" s="233"/>
      <c r="B1071" s="60"/>
      <c r="C1071" s="11"/>
      <c r="D1071" s="78"/>
      <c r="E1071" s="205"/>
      <c r="F1071" s="227"/>
    </row>
    <row r="1072" spans="1:6" ht="12.75">
      <c r="A1072" s="233"/>
      <c r="B1072" s="60"/>
      <c r="C1072" s="11"/>
      <c r="D1072" s="78"/>
      <c r="E1072" s="205"/>
      <c r="F1072" s="227"/>
    </row>
    <row r="1073" spans="1:6" ht="12.75">
      <c r="A1073" s="233"/>
      <c r="B1073" s="60"/>
      <c r="C1073" s="11"/>
      <c r="D1073" s="78"/>
      <c r="E1073" s="205"/>
      <c r="F1073" s="227"/>
    </row>
    <row r="1074" spans="1:6" ht="12.75">
      <c r="A1074" s="233"/>
      <c r="B1074" s="60"/>
      <c r="C1074" s="11"/>
      <c r="D1074" s="78"/>
      <c r="E1074" s="205"/>
      <c r="F1074" s="227"/>
    </row>
    <row r="1075" spans="1:6" ht="12.75">
      <c r="A1075" s="233"/>
      <c r="B1075" s="60"/>
      <c r="C1075" s="11"/>
      <c r="D1075" s="78"/>
      <c r="E1075" s="205"/>
      <c r="F1075" s="227"/>
    </row>
    <row r="1076" spans="1:6" ht="12.75">
      <c r="A1076" s="233"/>
      <c r="B1076" s="60"/>
      <c r="C1076" s="11"/>
      <c r="D1076" s="78"/>
      <c r="E1076" s="205"/>
      <c r="F1076" s="227"/>
    </row>
    <row r="1077" spans="1:6" ht="12.75">
      <c r="A1077" s="233"/>
      <c r="B1077" s="60"/>
      <c r="C1077" s="11"/>
      <c r="D1077" s="78"/>
      <c r="E1077" s="205"/>
      <c r="F1077" s="227"/>
    </row>
    <row r="1078" spans="1:6" ht="12.75">
      <c r="A1078" s="233"/>
      <c r="B1078" s="60"/>
      <c r="C1078" s="11"/>
      <c r="D1078" s="78"/>
      <c r="E1078" s="205"/>
      <c r="F1078" s="227"/>
    </row>
    <row r="1079" spans="1:6" ht="12.75">
      <c r="A1079" s="233"/>
      <c r="B1079" s="60"/>
      <c r="C1079" s="11"/>
      <c r="D1079" s="78"/>
      <c r="E1079" s="205"/>
      <c r="F1079" s="227"/>
    </row>
    <row r="1080" spans="1:6" ht="12.75">
      <c r="A1080" s="233"/>
      <c r="B1080" s="60"/>
      <c r="C1080" s="11"/>
      <c r="D1080" s="78"/>
      <c r="E1080" s="205"/>
      <c r="F1080" s="227"/>
    </row>
    <row r="1081" spans="1:6" ht="12.75">
      <c r="A1081" s="233"/>
      <c r="B1081" s="60"/>
      <c r="C1081" s="11"/>
      <c r="D1081" s="78"/>
      <c r="E1081" s="205"/>
      <c r="F1081" s="227"/>
    </row>
    <row r="1082" spans="1:6" ht="12.75">
      <c r="A1082" s="233"/>
      <c r="B1082" s="60"/>
      <c r="C1082" s="11"/>
      <c r="D1082" s="78"/>
      <c r="E1082" s="205"/>
      <c r="F1082" s="227"/>
    </row>
    <row r="1083" spans="1:6" ht="12.75">
      <c r="A1083" s="233"/>
      <c r="B1083" s="60"/>
      <c r="C1083" s="11"/>
      <c r="D1083" s="78"/>
      <c r="E1083" s="205"/>
      <c r="F1083" s="227"/>
    </row>
    <row r="1084" spans="1:6" ht="12.75">
      <c r="A1084" s="233"/>
      <c r="B1084" s="60"/>
      <c r="C1084" s="11"/>
      <c r="D1084" s="78"/>
      <c r="E1084" s="205"/>
      <c r="F1084" s="227"/>
    </row>
    <row r="1085" spans="1:6" ht="12.75">
      <c r="A1085" s="233"/>
      <c r="B1085" s="60"/>
      <c r="C1085" s="11"/>
      <c r="D1085" s="78"/>
      <c r="E1085" s="205"/>
      <c r="F1085" s="227"/>
    </row>
    <row r="1086" spans="1:6" ht="12.75">
      <c r="A1086" s="233"/>
      <c r="B1086" s="60"/>
      <c r="C1086" s="11"/>
      <c r="D1086" s="78"/>
      <c r="E1086" s="205"/>
      <c r="F1086" s="227"/>
    </row>
    <row r="1087" spans="1:6" ht="12.75">
      <c r="A1087" s="233"/>
      <c r="B1087" s="60"/>
      <c r="C1087" s="11"/>
      <c r="D1087" s="78"/>
      <c r="E1087" s="205"/>
      <c r="F1087" s="227"/>
    </row>
    <row r="1088" spans="1:6" ht="12.75">
      <c r="A1088" s="233"/>
      <c r="B1088" s="60"/>
      <c r="C1088" s="11"/>
      <c r="D1088" s="78"/>
      <c r="E1088" s="205"/>
      <c r="F1088" s="227"/>
    </row>
    <row r="1089" spans="1:6" ht="12.75">
      <c r="A1089" s="233"/>
      <c r="B1089" s="60"/>
      <c r="C1089" s="11"/>
      <c r="D1089" s="78"/>
      <c r="E1089" s="205"/>
      <c r="F1089" s="227"/>
    </row>
    <row r="1090" spans="1:6" ht="12.75">
      <c r="A1090" s="233"/>
      <c r="B1090" s="60"/>
      <c r="C1090" s="11"/>
      <c r="D1090" s="78"/>
      <c r="E1090" s="205"/>
      <c r="F1090" s="227"/>
    </row>
    <row r="1091" spans="1:6" ht="12.75">
      <c r="A1091" s="233"/>
      <c r="B1091" s="60"/>
      <c r="C1091" s="11"/>
      <c r="D1091" s="78"/>
      <c r="E1091" s="205"/>
      <c r="F1091" s="227"/>
    </row>
    <row r="1092" spans="1:6" ht="12.75">
      <c r="A1092" s="233"/>
      <c r="B1092" s="60"/>
      <c r="C1092" s="11"/>
      <c r="D1092" s="78"/>
      <c r="E1092" s="205"/>
      <c r="F1092" s="227"/>
    </row>
    <row r="1093" spans="1:6" ht="12.75">
      <c r="A1093" s="233"/>
      <c r="B1093" s="60"/>
      <c r="C1093" s="11"/>
      <c r="D1093" s="78"/>
      <c r="E1093" s="205"/>
      <c r="F1093" s="227"/>
    </row>
    <row r="1094" spans="1:6" ht="12.75">
      <c r="A1094" s="233"/>
      <c r="B1094" s="60"/>
      <c r="C1094" s="11"/>
      <c r="D1094" s="78"/>
      <c r="E1094" s="205"/>
      <c r="F1094" s="227"/>
    </row>
    <row r="1095" spans="1:6" ht="12.75">
      <c r="A1095" s="233"/>
      <c r="B1095" s="60"/>
      <c r="C1095" s="11"/>
      <c r="D1095" s="78"/>
      <c r="E1095" s="205"/>
      <c r="F1095" s="227"/>
    </row>
    <row r="1096" spans="1:6" ht="12.75">
      <c r="A1096" s="233"/>
      <c r="B1096" s="60"/>
      <c r="C1096" s="11"/>
      <c r="D1096" s="78"/>
      <c r="E1096" s="205"/>
      <c r="F1096" s="227"/>
    </row>
    <row r="1097" spans="1:6" ht="12.75">
      <c r="A1097" s="233"/>
      <c r="B1097" s="60"/>
      <c r="C1097" s="11"/>
      <c r="D1097" s="78"/>
      <c r="E1097" s="205"/>
      <c r="F1097" s="227"/>
    </row>
    <row r="1098" spans="1:6" ht="12.75">
      <c r="A1098" s="233"/>
      <c r="B1098" s="60"/>
      <c r="C1098" s="11"/>
      <c r="D1098" s="78"/>
      <c r="E1098" s="205"/>
      <c r="F1098" s="227"/>
    </row>
    <row r="1099" spans="1:6" ht="12.75">
      <c r="A1099" s="233"/>
      <c r="B1099" s="60"/>
      <c r="C1099" s="11"/>
      <c r="D1099" s="78"/>
      <c r="E1099" s="205"/>
      <c r="F1099" s="227"/>
    </row>
    <row r="1100" spans="1:6" ht="12.75">
      <c r="A1100" s="233"/>
      <c r="B1100" s="60"/>
      <c r="C1100" s="11"/>
      <c r="D1100" s="78"/>
      <c r="E1100" s="205"/>
      <c r="F1100" s="227"/>
    </row>
    <row r="1101" spans="1:6" ht="12.75">
      <c r="A1101" s="233"/>
      <c r="B1101" s="60"/>
      <c r="C1101" s="11"/>
      <c r="D1101" s="78"/>
      <c r="E1101" s="205"/>
      <c r="F1101" s="227"/>
    </row>
    <row r="1102" spans="1:6" ht="12.75">
      <c r="A1102" s="233"/>
      <c r="B1102" s="60"/>
      <c r="C1102" s="11"/>
      <c r="D1102" s="78"/>
      <c r="E1102" s="205"/>
      <c r="F1102" s="227"/>
    </row>
    <row r="1103" spans="1:6" ht="12.75">
      <c r="A1103" s="233"/>
      <c r="B1103" s="60"/>
      <c r="C1103" s="11"/>
      <c r="D1103" s="78"/>
      <c r="E1103" s="205"/>
      <c r="F1103" s="227"/>
    </row>
    <row r="1104" spans="1:6" ht="12.75">
      <c r="A1104" s="233"/>
      <c r="B1104" s="60"/>
      <c r="C1104" s="11"/>
      <c r="D1104" s="78"/>
      <c r="E1104" s="205"/>
      <c r="F1104" s="227"/>
    </row>
    <row r="1105" spans="1:6" ht="12.75">
      <c r="A1105" s="233"/>
      <c r="B1105" s="60"/>
      <c r="C1105" s="11"/>
      <c r="D1105" s="78"/>
      <c r="E1105" s="205"/>
      <c r="F1105" s="227"/>
    </row>
    <row r="1106" spans="1:6" ht="12.75">
      <c r="A1106" s="233"/>
      <c r="B1106" s="60"/>
      <c r="C1106" s="11"/>
      <c r="D1106" s="78"/>
      <c r="E1106" s="205"/>
      <c r="F1106" s="227"/>
    </row>
    <row r="1107" spans="1:21" s="17" customFormat="1" ht="12.75">
      <c r="A1107" s="233"/>
      <c r="B1107" s="60"/>
      <c r="C1107" s="11"/>
      <c r="D1107" s="78"/>
      <c r="E1107" s="205"/>
      <c r="F1107" s="227"/>
      <c r="G1107" s="306"/>
      <c r="H1107" s="307"/>
      <c r="I1107" s="307"/>
      <c r="J1107" s="307"/>
      <c r="K1107" s="307"/>
      <c r="L1107" s="307"/>
      <c r="M1107" s="307"/>
      <c r="N1107" s="307"/>
      <c r="O1107" s="307"/>
      <c r="P1107" s="307"/>
      <c r="Q1107" s="307"/>
      <c r="R1107" s="307"/>
      <c r="S1107" s="307"/>
      <c r="T1107" s="307"/>
      <c r="U1107" s="307"/>
    </row>
    <row r="1108" spans="1:6" ht="12" customHeight="1">
      <c r="A1108" s="233"/>
      <c r="B1108" s="60"/>
      <c r="C1108" s="11"/>
      <c r="D1108" s="78"/>
      <c r="E1108" s="205"/>
      <c r="F1108" s="227"/>
    </row>
    <row r="1109" spans="1:6" ht="12.75">
      <c r="A1109" s="233"/>
      <c r="B1109" s="60"/>
      <c r="C1109" s="11"/>
      <c r="D1109" s="78"/>
      <c r="E1109" s="205"/>
      <c r="F1109" s="227"/>
    </row>
    <row r="1110" spans="1:6" ht="12.75">
      <c r="A1110" s="233"/>
      <c r="B1110" s="60"/>
      <c r="C1110" s="11"/>
      <c r="D1110" s="78"/>
      <c r="E1110" s="205"/>
      <c r="F1110" s="227"/>
    </row>
    <row r="1111" spans="1:6" ht="12.75">
      <c r="A1111" s="233"/>
      <c r="B1111" s="60"/>
      <c r="C1111" s="11"/>
      <c r="D1111" s="78"/>
      <c r="E1111" s="205"/>
      <c r="F1111" s="227"/>
    </row>
    <row r="1112" spans="1:6" ht="12.75">
      <c r="A1112" s="233"/>
      <c r="B1112" s="60"/>
      <c r="C1112" s="11"/>
      <c r="D1112" s="78"/>
      <c r="E1112" s="205"/>
      <c r="F1112" s="227"/>
    </row>
    <row r="1113" spans="1:6" ht="12.75">
      <c r="A1113" s="233"/>
      <c r="B1113" s="60"/>
      <c r="C1113" s="11"/>
      <c r="D1113" s="78"/>
      <c r="E1113" s="205"/>
      <c r="F1113" s="227"/>
    </row>
    <row r="1114" spans="1:6" ht="13.5" thickBot="1">
      <c r="A1114" s="233"/>
      <c r="B1114" s="60"/>
      <c r="C1114" s="11"/>
      <c r="D1114" s="78"/>
      <c r="E1114" s="205"/>
      <c r="F1114" s="227"/>
    </row>
    <row r="1115" spans="1:6" ht="13.5" thickBot="1">
      <c r="A1115" s="150" t="s">
        <v>192</v>
      </c>
      <c r="B1115" s="151"/>
      <c r="C1115" s="152"/>
      <c r="D1115" s="153"/>
      <c r="E1115" s="203"/>
      <c r="F1115" s="331"/>
    </row>
    <row r="1116" spans="1:6" ht="12.75">
      <c r="A1116" s="270"/>
      <c r="B1116" s="271" t="s">
        <v>293</v>
      </c>
      <c r="C1116" s="257"/>
      <c r="D1116" s="258"/>
      <c r="E1116" s="223"/>
      <c r="F1116" s="272"/>
    </row>
    <row r="1117" spans="1:6" ht="12.75">
      <c r="A1117" s="72" t="s">
        <v>134</v>
      </c>
      <c r="B1117" s="73" t="s">
        <v>135</v>
      </c>
      <c r="C1117" s="119"/>
      <c r="D1117" s="109"/>
      <c r="E1117" s="173"/>
      <c r="F1117" s="190"/>
    </row>
    <row r="1118" spans="1:6" ht="12.75">
      <c r="A1118" s="252"/>
      <c r="B1118" s="110"/>
      <c r="C1118" s="120"/>
      <c r="D1118" s="112"/>
      <c r="E1118" s="174"/>
      <c r="F1118" s="190"/>
    </row>
    <row r="1119" spans="1:6" ht="12.75">
      <c r="A1119" s="225" t="s">
        <v>33</v>
      </c>
      <c r="B1119" s="55" t="s">
        <v>34</v>
      </c>
      <c r="C1119" s="121" t="s">
        <v>35</v>
      </c>
      <c r="D1119" s="35" t="s">
        <v>139</v>
      </c>
      <c r="E1119" s="196" t="s">
        <v>36</v>
      </c>
      <c r="F1119" s="204" t="s">
        <v>40</v>
      </c>
    </row>
    <row r="1120" spans="1:6" ht="12.75">
      <c r="A1120" s="238"/>
      <c r="B1120" s="90"/>
      <c r="C1120" s="126"/>
      <c r="D1120" s="93"/>
      <c r="E1120" s="349" t="s">
        <v>250</v>
      </c>
      <c r="F1120" s="350"/>
    </row>
    <row r="1121" spans="1:6" ht="25.5">
      <c r="A1121" s="238" t="s">
        <v>105</v>
      </c>
      <c r="B1121" s="90" t="s">
        <v>332</v>
      </c>
      <c r="C1121" s="126"/>
      <c r="D1121" s="93"/>
      <c r="E1121" s="205"/>
      <c r="F1121" s="227"/>
    </row>
    <row r="1122" spans="1:6" ht="12.75">
      <c r="A1122" s="238"/>
      <c r="B1122" s="90"/>
      <c r="C1122" s="12"/>
      <c r="D1122" s="93"/>
      <c r="E1122" s="205"/>
      <c r="F1122" s="227"/>
    </row>
    <row r="1123" spans="1:6" ht="12.75">
      <c r="A1123" s="238"/>
      <c r="B1123" s="25" t="s">
        <v>221</v>
      </c>
      <c r="C1123" s="12"/>
      <c r="D1123" s="93"/>
      <c r="E1123" s="97"/>
      <c r="F1123" s="227"/>
    </row>
    <row r="1124" spans="1:6" ht="12.75">
      <c r="A1124" s="238"/>
      <c r="B1124" s="25" t="s">
        <v>331</v>
      </c>
      <c r="C1124" s="12" t="s">
        <v>26</v>
      </c>
      <c r="D1124" s="93">
        <v>6</v>
      </c>
      <c r="E1124" s="325"/>
      <c r="F1124" s="335"/>
    </row>
    <row r="1125" spans="1:6" ht="12.75">
      <c r="A1125" s="238"/>
      <c r="B1125" s="25"/>
      <c r="C1125" s="12"/>
      <c r="D1125" s="93"/>
      <c r="E1125" s="325"/>
      <c r="F1125" s="335"/>
    </row>
    <row r="1126" spans="1:6" ht="12.75">
      <c r="A1126" s="238"/>
      <c r="B1126" s="90" t="s">
        <v>222</v>
      </c>
      <c r="C1126" s="12" t="s">
        <v>26</v>
      </c>
      <c r="D1126" s="93">
        <v>1</v>
      </c>
      <c r="E1126" s="325"/>
      <c r="F1126" s="335"/>
    </row>
    <row r="1127" spans="1:6" ht="12.75">
      <c r="A1127" s="238"/>
      <c r="B1127" s="90"/>
      <c r="C1127" s="12"/>
      <c r="D1127" s="93"/>
      <c r="E1127" s="325"/>
      <c r="F1127" s="335"/>
    </row>
    <row r="1128" spans="1:6" ht="12.75">
      <c r="A1128" s="238"/>
      <c r="B1128" s="90" t="s">
        <v>224</v>
      </c>
      <c r="C1128" s="12" t="s">
        <v>223</v>
      </c>
      <c r="D1128" s="93">
        <v>0</v>
      </c>
      <c r="E1128" s="325"/>
      <c r="F1128" s="335"/>
    </row>
    <row r="1129" spans="1:6" ht="12.75">
      <c r="A1129" s="238"/>
      <c r="B1129" s="90"/>
      <c r="C1129" s="12"/>
      <c r="D1129" s="93"/>
      <c r="E1129" s="325"/>
      <c r="F1129" s="335"/>
    </row>
    <row r="1130" spans="1:8" ht="12.75">
      <c r="A1130" s="238"/>
      <c r="B1130" s="90" t="s">
        <v>225</v>
      </c>
      <c r="C1130" s="12" t="s">
        <v>26</v>
      </c>
      <c r="D1130" s="93">
        <v>0</v>
      </c>
      <c r="E1130" s="325"/>
      <c r="F1130" s="335"/>
      <c r="H1130" s="315">
        <v>6.644736842105263</v>
      </c>
    </row>
    <row r="1131" spans="1:6" ht="12.75">
      <c r="A1131" s="238"/>
      <c r="B1131" s="90"/>
      <c r="C1131" s="12"/>
      <c r="D1131" s="93"/>
      <c r="E1131" s="325"/>
      <c r="F1131" s="335"/>
    </row>
    <row r="1132" spans="1:8" ht="12.75">
      <c r="A1132" s="238" t="s">
        <v>136</v>
      </c>
      <c r="B1132" s="90" t="s">
        <v>226</v>
      </c>
      <c r="C1132" s="12"/>
      <c r="D1132" s="93"/>
      <c r="E1132" s="325"/>
      <c r="F1132" s="335"/>
      <c r="H1132" s="309">
        <f>SUM(D1124:D1130)</f>
        <v>7</v>
      </c>
    </row>
    <row r="1133" spans="1:6" ht="12.75">
      <c r="A1133" s="238"/>
      <c r="B1133" s="90" t="s">
        <v>227</v>
      </c>
      <c r="C1133" s="12"/>
      <c r="D1133" s="93"/>
      <c r="E1133" s="325"/>
      <c r="F1133" s="335"/>
    </row>
    <row r="1134" spans="1:6" ht="12.75">
      <c r="A1134" s="238"/>
      <c r="B1134" s="90" t="s">
        <v>228</v>
      </c>
      <c r="C1134" s="12" t="s">
        <v>201</v>
      </c>
      <c r="D1134" s="93">
        <v>50</v>
      </c>
      <c r="E1134" s="332"/>
      <c r="F1134" s="335"/>
    </row>
    <row r="1135" spans="1:6" ht="12.75">
      <c r="A1135" s="238"/>
      <c r="B1135" s="90"/>
      <c r="C1135" s="12"/>
      <c r="D1135" s="78"/>
      <c r="E1135" s="332"/>
      <c r="F1135" s="335"/>
    </row>
    <row r="1136" spans="1:6" ht="12.75">
      <c r="A1136" s="233"/>
      <c r="B1136" s="90" t="s">
        <v>229</v>
      </c>
      <c r="C1136" s="11"/>
      <c r="D1136" s="78"/>
      <c r="E1136" s="332"/>
      <c r="F1136" s="335"/>
    </row>
    <row r="1137" spans="1:6" ht="12.75">
      <c r="A1137" s="233"/>
      <c r="B1137" s="90" t="s">
        <v>230</v>
      </c>
      <c r="C1137" s="12" t="s">
        <v>201</v>
      </c>
      <c r="D1137" s="78">
        <v>20</v>
      </c>
      <c r="E1137" s="332"/>
      <c r="F1137" s="335"/>
    </row>
    <row r="1138" spans="1:6" ht="12.75">
      <c r="A1138" s="233"/>
      <c r="B1138" s="60"/>
      <c r="C1138" s="11"/>
      <c r="D1138" s="78"/>
      <c r="E1138" s="332"/>
      <c r="F1138" s="335"/>
    </row>
    <row r="1139" spans="1:6" ht="12.75">
      <c r="A1139" s="238" t="s">
        <v>137</v>
      </c>
      <c r="B1139" s="90" t="s">
        <v>231</v>
      </c>
      <c r="C1139" s="11"/>
      <c r="D1139" s="78"/>
      <c r="E1139" s="332"/>
      <c r="F1139" s="335"/>
    </row>
    <row r="1140" spans="1:6" ht="12.75">
      <c r="A1140" s="233"/>
      <c r="B1140" s="90" t="s">
        <v>333</v>
      </c>
      <c r="C1140" s="12" t="s">
        <v>1</v>
      </c>
      <c r="D1140" s="78">
        <f>SUM(D1124:D1130)*3</f>
        <v>21</v>
      </c>
      <c r="E1140" s="332"/>
      <c r="F1140" s="335"/>
    </row>
    <row r="1141" spans="1:6" ht="12.75">
      <c r="A1141" s="233"/>
      <c r="B1141" s="60"/>
      <c r="C1141" s="11"/>
      <c r="D1141" s="78"/>
      <c r="E1141" s="332"/>
      <c r="F1141" s="335"/>
    </row>
    <row r="1142" spans="1:6" ht="12.75">
      <c r="A1142" s="238" t="s">
        <v>138</v>
      </c>
      <c r="B1142" s="90" t="s">
        <v>232</v>
      </c>
      <c r="C1142" s="12" t="s">
        <v>197</v>
      </c>
      <c r="D1142" s="78">
        <v>3</v>
      </c>
      <c r="E1142" s="332"/>
      <c r="F1142" s="335"/>
    </row>
    <row r="1143" spans="1:6" ht="12.75">
      <c r="A1143" s="233"/>
      <c r="B1143" s="60"/>
      <c r="C1143" s="11"/>
      <c r="D1143" s="78"/>
      <c r="E1143" s="332"/>
      <c r="F1143" s="335"/>
    </row>
    <row r="1144" spans="1:6" ht="12.75">
      <c r="A1144" s="238" t="s">
        <v>233</v>
      </c>
      <c r="B1144" s="90" t="s">
        <v>234</v>
      </c>
      <c r="C1144" s="12" t="s">
        <v>197</v>
      </c>
      <c r="D1144" s="78">
        <v>3</v>
      </c>
      <c r="E1144" s="332"/>
      <c r="F1144" s="335"/>
    </row>
    <row r="1145" spans="1:6" ht="12.75">
      <c r="A1145" s="233"/>
      <c r="B1145" s="60"/>
      <c r="C1145" s="11"/>
      <c r="D1145" s="78"/>
      <c r="E1145" s="205"/>
      <c r="F1145" s="227"/>
    </row>
    <row r="1146" spans="1:6" ht="12.75">
      <c r="A1146" s="238"/>
      <c r="B1146" s="90"/>
      <c r="C1146" s="12"/>
      <c r="D1146" s="78"/>
      <c r="E1146" s="205"/>
      <c r="F1146" s="227"/>
    </row>
    <row r="1147" spans="1:6" ht="12.75">
      <c r="A1147" s="233"/>
      <c r="B1147" s="60"/>
      <c r="C1147" s="11"/>
      <c r="D1147" s="78"/>
      <c r="E1147" s="205"/>
      <c r="F1147" s="227"/>
    </row>
    <row r="1148" spans="1:6" ht="12.75">
      <c r="A1148" s="233"/>
      <c r="B1148" s="60"/>
      <c r="C1148" s="11"/>
      <c r="D1148" s="78"/>
      <c r="E1148" s="205"/>
      <c r="F1148" s="227"/>
    </row>
    <row r="1149" spans="1:6" ht="12.75">
      <c r="A1149" s="233"/>
      <c r="B1149" s="90"/>
      <c r="C1149" s="12"/>
      <c r="D1149" s="78"/>
      <c r="E1149" s="205"/>
      <c r="F1149" s="227"/>
    </row>
    <row r="1150" spans="1:6" ht="12.75">
      <c r="A1150" s="233"/>
      <c r="B1150" s="60"/>
      <c r="C1150" s="11"/>
      <c r="D1150" s="78"/>
      <c r="E1150" s="205"/>
      <c r="F1150" s="227"/>
    </row>
    <row r="1151" spans="1:6" ht="12.75">
      <c r="A1151" s="233"/>
      <c r="B1151" s="60"/>
      <c r="C1151" s="11"/>
      <c r="D1151" s="78"/>
      <c r="E1151" s="205"/>
      <c r="F1151" s="227"/>
    </row>
    <row r="1152" spans="1:6" ht="12.75">
      <c r="A1152" s="233"/>
      <c r="B1152" s="60"/>
      <c r="C1152" s="11"/>
      <c r="D1152" s="78"/>
      <c r="E1152" s="205"/>
      <c r="F1152" s="227"/>
    </row>
    <row r="1153" spans="1:6" ht="12.75">
      <c r="A1153" s="233"/>
      <c r="B1153" s="60"/>
      <c r="C1153" s="11"/>
      <c r="D1153" s="78"/>
      <c r="E1153" s="205"/>
      <c r="F1153" s="227"/>
    </row>
    <row r="1154" spans="1:6" ht="12.75">
      <c r="A1154" s="233"/>
      <c r="B1154" s="60"/>
      <c r="C1154" s="11"/>
      <c r="D1154" s="78"/>
      <c r="E1154" s="205"/>
      <c r="F1154" s="227"/>
    </row>
    <row r="1155" spans="1:6" ht="12.75">
      <c r="A1155" s="233"/>
      <c r="B1155" s="60"/>
      <c r="C1155" s="11"/>
      <c r="D1155" s="78"/>
      <c r="E1155" s="205"/>
      <c r="F1155" s="227"/>
    </row>
    <row r="1156" spans="1:6" ht="12.75">
      <c r="A1156" s="233"/>
      <c r="B1156" s="60"/>
      <c r="C1156" s="11"/>
      <c r="D1156" s="78"/>
      <c r="E1156" s="205"/>
      <c r="F1156" s="227"/>
    </row>
    <row r="1157" spans="1:6" ht="12.75">
      <c r="A1157" s="233"/>
      <c r="B1157" s="60"/>
      <c r="C1157" s="11"/>
      <c r="D1157" s="78"/>
      <c r="E1157" s="205"/>
      <c r="F1157" s="227"/>
    </row>
    <row r="1158" spans="1:6" ht="12.75">
      <c r="A1158" s="233"/>
      <c r="B1158" s="60"/>
      <c r="C1158" s="11"/>
      <c r="D1158" s="78"/>
      <c r="E1158" s="205"/>
      <c r="F1158" s="227"/>
    </row>
    <row r="1159" spans="1:6" ht="12.75">
      <c r="A1159" s="233"/>
      <c r="B1159" s="60"/>
      <c r="C1159" s="11"/>
      <c r="D1159" s="78"/>
      <c r="E1159" s="205"/>
      <c r="F1159" s="227"/>
    </row>
    <row r="1160" spans="1:6" ht="12.75">
      <c r="A1160" s="233"/>
      <c r="B1160" s="60"/>
      <c r="C1160" s="11"/>
      <c r="D1160" s="78"/>
      <c r="E1160" s="205"/>
      <c r="F1160" s="227"/>
    </row>
    <row r="1161" spans="1:6" ht="12.75">
      <c r="A1161" s="233"/>
      <c r="B1161" s="60"/>
      <c r="C1161" s="11"/>
      <c r="D1161" s="78"/>
      <c r="E1161" s="205"/>
      <c r="F1161" s="227"/>
    </row>
    <row r="1162" spans="1:6" ht="12.75">
      <c r="A1162" s="233"/>
      <c r="B1162" s="60"/>
      <c r="C1162" s="11"/>
      <c r="D1162" s="78"/>
      <c r="E1162" s="205"/>
      <c r="F1162" s="227"/>
    </row>
    <row r="1163" spans="1:6" ht="12.75">
      <c r="A1163" s="233"/>
      <c r="B1163" s="60"/>
      <c r="C1163" s="11"/>
      <c r="D1163" s="78"/>
      <c r="E1163" s="205"/>
      <c r="F1163" s="227"/>
    </row>
    <row r="1164" spans="1:6" ht="12.75">
      <c r="A1164" s="233"/>
      <c r="B1164" s="60"/>
      <c r="C1164" s="11"/>
      <c r="D1164" s="78"/>
      <c r="E1164" s="205"/>
      <c r="F1164" s="227"/>
    </row>
    <row r="1165" spans="1:6" ht="12.75">
      <c r="A1165" s="233"/>
      <c r="B1165" s="60"/>
      <c r="C1165" s="11"/>
      <c r="D1165" s="78"/>
      <c r="E1165" s="205"/>
      <c r="F1165" s="227"/>
    </row>
    <row r="1166" spans="1:6" ht="12.75">
      <c r="A1166" s="233"/>
      <c r="B1166" s="60"/>
      <c r="C1166" s="11"/>
      <c r="D1166" s="78"/>
      <c r="E1166" s="205"/>
      <c r="F1166" s="227"/>
    </row>
    <row r="1167" spans="1:6" ht="12.75">
      <c r="A1167" s="233"/>
      <c r="B1167" s="60"/>
      <c r="C1167" s="11"/>
      <c r="D1167" s="78"/>
      <c r="E1167" s="205"/>
      <c r="F1167" s="227"/>
    </row>
    <row r="1168" spans="1:6" ht="12.75">
      <c r="A1168" s="233"/>
      <c r="B1168" s="60"/>
      <c r="C1168" s="11"/>
      <c r="D1168" s="78"/>
      <c r="E1168" s="205"/>
      <c r="F1168" s="227"/>
    </row>
    <row r="1169" spans="1:6" ht="12.75">
      <c r="A1169" s="233"/>
      <c r="B1169" s="60"/>
      <c r="C1169" s="11"/>
      <c r="D1169" s="78"/>
      <c r="E1169" s="205"/>
      <c r="F1169" s="227"/>
    </row>
    <row r="1170" spans="1:6" ht="12.75">
      <c r="A1170" s="233"/>
      <c r="B1170" s="60"/>
      <c r="C1170" s="11"/>
      <c r="D1170" s="78"/>
      <c r="E1170" s="205"/>
      <c r="F1170" s="227"/>
    </row>
    <row r="1171" spans="1:6" ht="12.75">
      <c r="A1171" s="233"/>
      <c r="B1171" s="60"/>
      <c r="C1171" s="11"/>
      <c r="D1171" s="78"/>
      <c r="E1171" s="205"/>
      <c r="F1171" s="227"/>
    </row>
    <row r="1172" spans="1:6" ht="12.75">
      <c r="A1172" s="233"/>
      <c r="B1172" s="60"/>
      <c r="C1172" s="11"/>
      <c r="D1172" s="78"/>
      <c r="E1172" s="205"/>
      <c r="F1172" s="227"/>
    </row>
    <row r="1173" spans="1:6" ht="12.75">
      <c r="A1173" s="233"/>
      <c r="B1173" s="60"/>
      <c r="C1173" s="11"/>
      <c r="D1173" s="78"/>
      <c r="E1173" s="205"/>
      <c r="F1173" s="227"/>
    </row>
    <row r="1174" spans="1:6" ht="12.75">
      <c r="A1174" s="233"/>
      <c r="B1174" s="60"/>
      <c r="C1174" s="11"/>
      <c r="D1174" s="78"/>
      <c r="E1174" s="205"/>
      <c r="F1174" s="227"/>
    </row>
    <row r="1175" spans="1:6" ht="12.75">
      <c r="A1175" s="233"/>
      <c r="B1175" s="60"/>
      <c r="C1175" s="11"/>
      <c r="D1175" s="78"/>
      <c r="E1175" s="205"/>
      <c r="F1175" s="227"/>
    </row>
    <row r="1176" spans="1:6" ht="12.75">
      <c r="A1176" s="233"/>
      <c r="B1176" s="60"/>
      <c r="C1176" s="11"/>
      <c r="D1176" s="78"/>
      <c r="E1176" s="205"/>
      <c r="F1176" s="227"/>
    </row>
    <row r="1177" spans="1:6" ht="12.75">
      <c r="A1177" s="233"/>
      <c r="B1177" s="60"/>
      <c r="C1177" s="11"/>
      <c r="D1177" s="78"/>
      <c r="E1177" s="205"/>
      <c r="F1177" s="227"/>
    </row>
    <row r="1178" spans="1:6" ht="12.75">
      <c r="A1178" s="233"/>
      <c r="B1178" s="60"/>
      <c r="C1178" s="11"/>
      <c r="D1178" s="78"/>
      <c r="E1178" s="205"/>
      <c r="F1178" s="227"/>
    </row>
    <row r="1179" spans="1:6" ht="12.75">
      <c r="A1179" s="233"/>
      <c r="B1179" s="60"/>
      <c r="C1179" s="11"/>
      <c r="D1179" s="78"/>
      <c r="E1179" s="205"/>
      <c r="F1179" s="227"/>
    </row>
    <row r="1180" spans="1:6" ht="12.75">
      <c r="A1180" s="233"/>
      <c r="B1180" s="60"/>
      <c r="C1180" s="11"/>
      <c r="D1180" s="78"/>
      <c r="E1180" s="205"/>
      <c r="F1180" s="227"/>
    </row>
    <row r="1181" spans="1:6" ht="12.75">
      <c r="A1181" s="233"/>
      <c r="B1181" s="60"/>
      <c r="C1181" s="11"/>
      <c r="D1181" s="78"/>
      <c r="E1181" s="205"/>
      <c r="F1181" s="227"/>
    </row>
    <row r="1182" spans="1:6" ht="12.75">
      <c r="A1182" s="233"/>
      <c r="B1182" s="60"/>
      <c r="C1182" s="11"/>
      <c r="D1182" s="78"/>
      <c r="E1182" s="205"/>
      <c r="F1182" s="227"/>
    </row>
    <row r="1183" spans="1:6" ht="12.75">
      <c r="A1183" s="233"/>
      <c r="B1183" s="60"/>
      <c r="C1183" s="11"/>
      <c r="D1183" s="78"/>
      <c r="E1183" s="205"/>
      <c r="F1183" s="227"/>
    </row>
    <row r="1184" spans="1:6" ht="12.75">
      <c r="A1184" s="233"/>
      <c r="B1184" s="60"/>
      <c r="C1184" s="11"/>
      <c r="D1184" s="78"/>
      <c r="E1184" s="205"/>
      <c r="F1184" s="227"/>
    </row>
    <row r="1185" spans="1:6" ht="12.75">
      <c r="A1185" s="233"/>
      <c r="B1185" s="60"/>
      <c r="C1185" s="11"/>
      <c r="D1185" s="78"/>
      <c r="E1185" s="205"/>
      <c r="F1185" s="227"/>
    </row>
    <row r="1186" spans="1:6" ht="12.75">
      <c r="A1186" s="233"/>
      <c r="B1186" s="60"/>
      <c r="C1186" s="11"/>
      <c r="D1186" s="78"/>
      <c r="E1186" s="205"/>
      <c r="F1186" s="227"/>
    </row>
    <row r="1187" spans="1:6" ht="12.75">
      <c r="A1187" s="233"/>
      <c r="B1187" s="60"/>
      <c r="C1187" s="11"/>
      <c r="D1187" s="78"/>
      <c r="E1187" s="205"/>
      <c r="F1187" s="227"/>
    </row>
    <row r="1188" spans="1:6" ht="12.75">
      <c r="A1188" s="233"/>
      <c r="B1188" s="60"/>
      <c r="C1188" s="11"/>
      <c r="D1188" s="78"/>
      <c r="E1188" s="205"/>
      <c r="F1188" s="227"/>
    </row>
    <row r="1189" spans="1:21" s="17" customFormat="1" ht="12.75">
      <c r="A1189" s="233"/>
      <c r="B1189" s="60"/>
      <c r="C1189" s="11"/>
      <c r="D1189" s="78"/>
      <c r="E1189" s="205"/>
      <c r="F1189" s="227"/>
      <c r="G1189" s="306"/>
      <c r="H1189" s="307"/>
      <c r="I1189" s="307"/>
      <c r="J1189" s="307"/>
      <c r="K1189" s="307"/>
      <c r="L1189" s="307"/>
      <c r="M1189" s="307"/>
      <c r="N1189" s="307"/>
      <c r="O1189" s="307"/>
      <c r="P1189" s="307"/>
      <c r="Q1189" s="307"/>
      <c r="R1189" s="307"/>
      <c r="S1189" s="307"/>
      <c r="T1189" s="307"/>
      <c r="U1189" s="307"/>
    </row>
    <row r="1190" spans="1:6" ht="12" customHeight="1">
      <c r="A1190" s="233"/>
      <c r="B1190" s="60"/>
      <c r="C1190" s="11"/>
      <c r="D1190" s="78"/>
      <c r="E1190" s="205"/>
      <c r="F1190" s="227"/>
    </row>
    <row r="1191" spans="1:6" ht="12.75">
      <c r="A1191" s="233"/>
      <c r="B1191" s="60"/>
      <c r="C1191" s="11"/>
      <c r="D1191" s="78"/>
      <c r="E1191" s="205"/>
      <c r="F1191" s="227"/>
    </row>
    <row r="1192" spans="1:21" s="17" customFormat="1" ht="12.75">
      <c r="A1192" s="233"/>
      <c r="B1192" s="60"/>
      <c r="C1192" s="11"/>
      <c r="D1192" s="78"/>
      <c r="E1192" s="205"/>
      <c r="F1192" s="227"/>
      <c r="G1192" s="306"/>
      <c r="H1192" s="307"/>
      <c r="I1192" s="307"/>
      <c r="J1192" s="307"/>
      <c r="K1192" s="307"/>
      <c r="L1192" s="307"/>
      <c r="M1192" s="307"/>
      <c r="N1192" s="307"/>
      <c r="O1192" s="307"/>
      <c r="P1192" s="307"/>
      <c r="Q1192" s="307"/>
      <c r="R1192" s="307"/>
      <c r="S1192" s="307"/>
      <c r="T1192" s="307"/>
      <c r="U1192" s="307"/>
    </row>
    <row r="1193" spans="1:21" s="17" customFormat="1" ht="12.75">
      <c r="A1193" s="233"/>
      <c r="B1193" s="60"/>
      <c r="C1193" s="11"/>
      <c r="D1193" s="78"/>
      <c r="E1193" s="205"/>
      <c r="F1193" s="227"/>
      <c r="G1193" s="306"/>
      <c r="H1193" s="307"/>
      <c r="I1193" s="307"/>
      <c r="J1193" s="307"/>
      <c r="K1193" s="307"/>
      <c r="L1193" s="307"/>
      <c r="M1193" s="307"/>
      <c r="N1193" s="307"/>
      <c r="O1193" s="307"/>
      <c r="P1193" s="307"/>
      <c r="Q1193" s="307"/>
      <c r="R1193" s="307"/>
      <c r="S1193" s="307"/>
      <c r="T1193" s="307"/>
      <c r="U1193" s="307"/>
    </row>
    <row r="1194" spans="1:21" s="17" customFormat="1" ht="12.75">
      <c r="A1194" s="233"/>
      <c r="B1194" s="60"/>
      <c r="C1194" s="11"/>
      <c r="D1194" s="78"/>
      <c r="E1194" s="205"/>
      <c r="F1194" s="227"/>
      <c r="G1194" s="306"/>
      <c r="H1194" s="307"/>
      <c r="I1194" s="307"/>
      <c r="J1194" s="307"/>
      <c r="K1194" s="307"/>
      <c r="L1194" s="307"/>
      <c r="M1194" s="307"/>
      <c r="N1194" s="307"/>
      <c r="O1194" s="307"/>
      <c r="P1194" s="307"/>
      <c r="Q1194" s="307"/>
      <c r="R1194" s="307"/>
      <c r="S1194" s="307"/>
      <c r="T1194" s="307"/>
      <c r="U1194" s="307"/>
    </row>
    <row r="1195" spans="1:21" s="17" customFormat="1" ht="12.75">
      <c r="A1195" s="233"/>
      <c r="B1195" s="60"/>
      <c r="C1195" s="11"/>
      <c r="D1195" s="78"/>
      <c r="E1195" s="205"/>
      <c r="F1195" s="227"/>
      <c r="G1195" s="306"/>
      <c r="H1195" s="307"/>
      <c r="I1195" s="307"/>
      <c r="J1195" s="307"/>
      <c r="K1195" s="307"/>
      <c r="L1195" s="307"/>
      <c r="M1195" s="307"/>
      <c r="N1195" s="307"/>
      <c r="O1195" s="307"/>
      <c r="P1195" s="307"/>
      <c r="Q1195" s="307"/>
      <c r="R1195" s="307"/>
      <c r="S1195" s="307"/>
      <c r="T1195" s="307"/>
      <c r="U1195" s="307"/>
    </row>
    <row r="1196" spans="1:21" s="17" customFormat="1" ht="13.5" thickBot="1">
      <c r="A1196" s="233"/>
      <c r="B1196" s="60"/>
      <c r="C1196" s="11"/>
      <c r="D1196" s="78"/>
      <c r="E1196" s="205"/>
      <c r="F1196" s="227"/>
      <c r="G1196" s="306"/>
      <c r="H1196" s="307"/>
      <c r="I1196" s="307"/>
      <c r="J1196" s="307"/>
      <c r="K1196" s="307"/>
      <c r="L1196" s="307"/>
      <c r="M1196" s="307"/>
      <c r="N1196" s="307"/>
      <c r="O1196" s="307"/>
      <c r="P1196" s="307"/>
      <c r="Q1196" s="307"/>
      <c r="R1196" s="307"/>
      <c r="S1196" s="307"/>
      <c r="T1196" s="307"/>
      <c r="U1196" s="307"/>
    </row>
    <row r="1197" spans="1:21" s="17" customFormat="1" ht="13.5" thickBot="1">
      <c r="A1197" s="150" t="s">
        <v>192</v>
      </c>
      <c r="B1197" s="151"/>
      <c r="C1197" s="152"/>
      <c r="D1197" s="153"/>
      <c r="E1197" s="203"/>
      <c r="F1197" s="327"/>
      <c r="G1197" s="306"/>
      <c r="H1197" s="307"/>
      <c r="I1197" s="307"/>
      <c r="J1197" s="307"/>
      <c r="K1197" s="307"/>
      <c r="L1197" s="307"/>
      <c r="M1197" s="307"/>
      <c r="N1197" s="307"/>
      <c r="O1197" s="307"/>
      <c r="P1197" s="307"/>
      <c r="Q1197" s="307"/>
      <c r="R1197" s="307"/>
      <c r="S1197" s="307"/>
      <c r="T1197" s="307"/>
      <c r="U1197" s="307"/>
    </row>
    <row r="1198" spans="1:21" s="17" customFormat="1" ht="12.75">
      <c r="A1198" s="8"/>
      <c r="B1198" s="284" t="s">
        <v>294</v>
      </c>
      <c r="C1198" s="119"/>
      <c r="D1198" s="109"/>
      <c r="E1198" s="165"/>
      <c r="F1198" s="190"/>
      <c r="G1198" s="306"/>
      <c r="H1198" s="307"/>
      <c r="I1198" s="307"/>
      <c r="J1198" s="307"/>
      <c r="K1198" s="307"/>
      <c r="L1198" s="307"/>
      <c r="M1198" s="307"/>
      <c r="N1198" s="307"/>
      <c r="O1198" s="307"/>
      <c r="P1198" s="307"/>
      <c r="Q1198" s="307"/>
      <c r="R1198" s="307"/>
      <c r="S1198" s="307"/>
      <c r="T1198" s="307"/>
      <c r="U1198" s="307"/>
    </row>
    <row r="1199" spans="1:21" s="17" customFormat="1" ht="12.75">
      <c r="A1199" s="3"/>
      <c r="B1199" s="73" t="s">
        <v>95</v>
      </c>
      <c r="C1199" s="118"/>
      <c r="D1199" s="109"/>
      <c r="E1199" s="165"/>
      <c r="F1199" s="262"/>
      <c r="G1199" s="306"/>
      <c r="H1199" s="307"/>
      <c r="I1199" s="307"/>
      <c r="J1199" s="307"/>
      <c r="K1199" s="307"/>
      <c r="L1199" s="307"/>
      <c r="M1199" s="307"/>
      <c r="N1199" s="307"/>
      <c r="O1199" s="307"/>
      <c r="P1199" s="307"/>
      <c r="Q1199" s="307"/>
      <c r="R1199" s="307"/>
      <c r="S1199" s="307"/>
      <c r="T1199" s="307"/>
      <c r="U1199" s="307"/>
    </row>
    <row r="1200" spans="1:21" s="17" customFormat="1" ht="25.5">
      <c r="A1200" s="72" t="s">
        <v>158</v>
      </c>
      <c r="B1200" s="82" t="s">
        <v>94</v>
      </c>
      <c r="C1200" s="15"/>
      <c r="D1200" s="16"/>
      <c r="E1200" s="160"/>
      <c r="F1200" s="192"/>
      <c r="G1200" s="306"/>
      <c r="H1200" s="307"/>
      <c r="I1200" s="307"/>
      <c r="J1200" s="307"/>
      <c r="K1200" s="307"/>
      <c r="L1200" s="307"/>
      <c r="M1200" s="307"/>
      <c r="N1200" s="307"/>
      <c r="O1200" s="307"/>
      <c r="P1200" s="307"/>
      <c r="Q1200" s="307"/>
      <c r="R1200" s="307"/>
      <c r="S1200" s="307"/>
      <c r="T1200" s="307"/>
      <c r="U1200" s="307"/>
    </row>
    <row r="1201" spans="1:21" s="17" customFormat="1" ht="12.75">
      <c r="A1201" s="103"/>
      <c r="B1201" s="104"/>
      <c r="C1201" s="124"/>
      <c r="D1201" s="32"/>
      <c r="E1201" s="167"/>
      <c r="F1201" s="194"/>
      <c r="G1201" s="306"/>
      <c r="H1201" s="307"/>
      <c r="I1201" s="307"/>
      <c r="J1201" s="307"/>
      <c r="K1201" s="307"/>
      <c r="L1201" s="307"/>
      <c r="M1201" s="307"/>
      <c r="N1201" s="307"/>
      <c r="O1201" s="307"/>
      <c r="P1201" s="307"/>
      <c r="Q1201" s="307"/>
      <c r="R1201" s="307"/>
      <c r="S1201" s="307"/>
      <c r="T1201" s="307"/>
      <c r="U1201" s="307"/>
    </row>
    <row r="1202" spans="1:21" s="17" customFormat="1" ht="12.75">
      <c r="A1202" s="83" t="s">
        <v>33</v>
      </c>
      <c r="B1202" s="84" t="s">
        <v>34</v>
      </c>
      <c r="C1202" s="125" t="s">
        <v>35</v>
      </c>
      <c r="D1202" s="35" t="s">
        <v>139</v>
      </c>
      <c r="E1202" s="196" t="s">
        <v>36</v>
      </c>
      <c r="F1202" s="204" t="s">
        <v>40</v>
      </c>
      <c r="G1202" s="306"/>
      <c r="H1202" s="307"/>
      <c r="I1202" s="307"/>
      <c r="J1202" s="307"/>
      <c r="K1202" s="307"/>
      <c r="L1202" s="307"/>
      <c r="M1202" s="307"/>
      <c r="N1202" s="307"/>
      <c r="O1202" s="307"/>
      <c r="P1202" s="307"/>
      <c r="Q1202" s="307"/>
      <c r="R1202" s="307"/>
      <c r="S1202" s="307"/>
      <c r="T1202" s="307"/>
      <c r="U1202" s="307"/>
    </row>
    <row r="1203" spans="1:21" s="17" customFormat="1" ht="12.75">
      <c r="A1203" s="86"/>
      <c r="B1203" s="87"/>
      <c r="C1203" s="127"/>
      <c r="D1203" s="128"/>
      <c r="E1203" s="351" t="s">
        <v>250</v>
      </c>
      <c r="F1203" s="351"/>
      <c r="G1203" s="306"/>
      <c r="H1203" s="307"/>
      <c r="I1203" s="307"/>
      <c r="J1203" s="307"/>
      <c r="K1203" s="307"/>
      <c r="L1203" s="307"/>
      <c r="M1203" s="307"/>
      <c r="N1203" s="307"/>
      <c r="O1203" s="307"/>
      <c r="P1203" s="307"/>
      <c r="Q1203" s="307"/>
      <c r="R1203" s="307"/>
      <c r="S1203" s="307"/>
      <c r="T1203" s="307"/>
      <c r="U1203" s="307"/>
    </row>
    <row r="1204" spans="1:21" s="17" customFormat="1" ht="12.75">
      <c r="A1204" s="9" t="s">
        <v>96</v>
      </c>
      <c r="B1204" s="90" t="s">
        <v>97</v>
      </c>
      <c r="C1204" s="126"/>
      <c r="D1204" s="93"/>
      <c r="E1204" s="97"/>
      <c r="F1204" s="197"/>
      <c r="G1204" s="306"/>
      <c r="H1204" s="307"/>
      <c r="I1204" s="307"/>
      <c r="J1204" s="307"/>
      <c r="K1204" s="307"/>
      <c r="L1204" s="307"/>
      <c r="M1204" s="307"/>
      <c r="N1204" s="307"/>
      <c r="O1204" s="307"/>
      <c r="P1204" s="307"/>
      <c r="Q1204" s="307"/>
      <c r="R1204" s="307"/>
      <c r="S1204" s="307"/>
      <c r="T1204" s="307"/>
      <c r="U1204" s="307"/>
    </row>
    <row r="1205" spans="1:21" s="17" customFormat="1" ht="12.75">
      <c r="A1205" s="9"/>
      <c r="B1205" s="90"/>
      <c r="C1205" s="126"/>
      <c r="D1205" s="93"/>
      <c r="E1205" s="97"/>
      <c r="F1205" s="197"/>
      <c r="G1205" s="306"/>
      <c r="H1205" s="307"/>
      <c r="I1205" s="307"/>
      <c r="J1205" s="307"/>
      <c r="K1205" s="307"/>
      <c r="L1205" s="307"/>
      <c r="M1205" s="307"/>
      <c r="N1205" s="307"/>
      <c r="O1205" s="307"/>
      <c r="P1205" s="307"/>
      <c r="Q1205" s="307"/>
      <c r="R1205" s="307"/>
      <c r="S1205" s="307"/>
      <c r="T1205" s="307"/>
      <c r="U1205" s="307"/>
    </row>
    <row r="1206" spans="1:21" s="17" customFormat="1" ht="12.75">
      <c r="A1206" s="9"/>
      <c r="B1206" s="90" t="s">
        <v>249</v>
      </c>
      <c r="C1206" s="12" t="s">
        <v>13</v>
      </c>
      <c r="D1206" s="92">
        <v>0</v>
      </c>
      <c r="E1206" s="325"/>
      <c r="F1206" s="339"/>
      <c r="G1206" s="306"/>
      <c r="H1206" s="307"/>
      <c r="I1206" s="307">
        <v>500</v>
      </c>
      <c r="J1206" s="307"/>
      <c r="K1206" s="307"/>
      <c r="L1206" s="307"/>
      <c r="M1206" s="307"/>
      <c r="N1206" s="307"/>
      <c r="O1206" s="307"/>
      <c r="P1206" s="307"/>
      <c r="Q1206" s="307"/>
      <c r="R1206" s="307"/>
      <c r="S1206" s="307"/>
      <c r="T1206" s="307"/>
      <c r="U1206" s="307"/>
    </row>
    <row r="1207" spans="1:21" s="17" customFormat="1" ht="12.75">
      <c r="A1207" s="9"/>
      <c r="B1207" s="90"/>
      <c r="C1207" s="12"/>
      <c r="D1207" s="92"/>
      <c r="E1207" s="97"/>
      <c r="F1207" s="197"/>
      <c r="G1207" s="306"/>
      <c r="H1207" s="307"/>
      <c r="I1207" s="307"/>
      <c r="J1207" s="307"/>
      <c r="K1207" s="307"/>
      <c r="L1207" s="307"/>
      <c r="M1207" s="307"/>
      <c r="N1207" s="307"/>
      <c r="O1207" s="307"/>
      <c r="P1207" s="307"/>
      <c r="Q1207" s="307"/>
      <c r="R1207" s="307"/>
      <c r="S1207" s="307"/>
      <c r="T1207" s="307"/>
      <c r="U1207" s="307"/>
    </row>
    <row r="1208" spans="1:21" s="17" customFormat="1" ht="12.75">
      <c r="A1208" s="9"/>
      <c r="B1208" s="90"/>
      <c r="C1208" s="12"/>
      <c r="D1208" s="92"/>
      <c r="E1208" s="97"/>
      <c r="F1208" s="197"/>
      <c r="G1208" s="306"/>
      <c r="H1208" s="307"/>
      <c r="I1208" s="307"/>
      <c r="J1208" s="307"/>
      <c r="K1208" s="307"/>
      <c r="L1208" s="307"/>
      <c r="M1208" s="307"/>
      <c r="N1208" s="307"/>
      <c r="O1208" s="307"/>
      <c r="P1208" s="307"/>
      <c r="Q1208" s="307"/>
      <c r="R1208" s="307"/>
      <c r="S1208" s="307"/>
      <c r="T1208" s="307"/>
      <c r="U1208" s="307"/>
    </row>
    <row r="1209" spans="1:21" s="17" customFormat="1" ht="12.75">
      <c r="A1209" s="9"/>
      <c r="B1209" s="90"/>
      <c r="C1209" s="12"/>
      <c r="D1209" s="92"/>
      <c r="E1209" s="97"/>
      <c r="F1209" s="197"/>
      <c r="G1209" s="306"/>
      <c r="H1209" s="307"/>
      <c r="I1209" s="307"/>
      <c r="J1209" s="307"/>
      <c r="K1209" s="307"/>
      <c r="L1209" s="307"/>
      <c r="M1209" s="307"/>
      <c r="N1209" s="307"/>
      <c r="O1209" s="307"/>
      <c r="P1209" s="307"/>
      <c r="Q1209" s="307"/>
      <c r="R1209" s="307"/>
      <c r="S1209" s="307"/>
      <c r="T1209" s="307"/>
      <c r="U1209" s="307"/>
    </row>
    <row r="1210" spans="1:21" s="17" customFormat="1" ht="12.75">
      <c r="A1210" s="9"/>
      <c r="B1210" s="90"/>
      <c r="C1210" s="12"/>
      <c r="D1210" s="92"/>
      <c r="E1210" s="97"/>
      <c r="F1210" s="197"/>
      <c r="G1210" s="306"/>
      <c r="H1210" s="307"/>
      <c r="I1210" s="307"/>
      <c r="J1210" s="307"/>
      <c r="K1210" s="307"/>
      <c r="L1210" s="307"/>
      <c r="M1210" s="307"/>
      <c r="N1210" s="307"/>
      <c r="O1210" s="307"/>
      <c r="P1210" s="307"/>
      <c r="Q1210" s="307"/>
      <c r="R1210" s="307"/>
      <c r="S1210" s="307"/>
      <c r="T1210" s="307"/>
      <c r="U1210" s="307"/>
    </row>
    <row r="1211" spans="1:21" s="17" customFormat="1" ht="12.75">
      <c r="A1211" s="9"/>
      <c r="B1211" s="90"/>
      <c r="C1211" s="12"/>
      <c r="D1211" s="92"/>
      <c r="E1211" s="97"/>
      <c r="F1211" s="197"/>
      <c r="G1211" s="306"/>
      <c r="H1211" s="307"/>
      <c r="I1211" s="307"/>
      <c r="J1211" s="307"/>
      <c r="K1211" s="307"/>
      <c r="L1211" s="307"/>
      <c r="M1211" s="307"/>
      <c r="N1211" s="307"/>
      <c r="O1211" s="307"/>
      <c r="P1211" s="307"/>
      <c r="Q1211" s="307"/>
      <c r="R1211" s="307"/>
      <c r="S1211" s="307"/>
      <c r="T1211" s="307"/>
      <c r="U1211" s="307"/>
    </row>
    <row r="1212" spans="1:21" s="17" customFormat="1" ht="12.75">
      <c r="A1212" s="9"/>
      <c r="B1212" s="90"/>
      <c r="C1212" s="12"/>
      <c r="D1212" s="92"/>
      <c r="E1212" s="97"/>
      <c r="F1212" s="197"/>
      <c r="G1212" s="306"/>
      <c r="H1212" s="307"/>
      <c r="I1212" s="307"/>
      <c r="J1212" s="307"/>
      <c r="K1212" s="307"/>
      <c r="L1212" s="307"/>
      <c r="M1212" s="307"/>
      <c r="N1212" s="307"/>
      <c r="O1212" s="307"/>
      <c r="P1212" s="307"/>
      <c r="Q1212" s="307"/>
      <c r="R1212" s="307"/>
      <c r="S1212" s="307"/>
      <c r="T1212" s="307"/>
      <c r="U1212" s="307"/>
    </row>
    <row r="1213" spans="1:21" s="17" customFormat="1" ht="12.75">
      <c r="A1213" s="9"/>
      <c r="B1213" s="90"/>
      <c r="C1213" s="12"/>
      <c r="D1213" s="92"/>
      <c r="E1213" s="97"/>
      <c r="F1213" s="197"/>
      <c r="G1213" s="306"/>
      <c r="H1213" s="307"/>
      <c r="I1213" s="307"/>
      <c r="J1213" s="307"/>
      <c r="K1213" s="307"/>
      <c r="L1213" s="307"/>
      <c r="M1213" s="307"/>
      <c r="N1213" s="307"/>
      <c r="O1213" s="307"/>
      <c r="P1213" s="307"/>
      <c r="Q1213" s="307"/>
      <c r="R1213" s="307"/>
      <c r="S1213" s="307"/>
      <c r="T1213" s="307"/>
      <c r="U1213" s="307"/>
    </row>
    <row r="1214" spans="1:21" s="17" customFormat="1" ht="12.75">
      <c r="A1214" s="9"/>
      <c r="B1214" s="90"/>
      <c r="C1214" s="12"/>
      <c r="D1214" s="92"/>
      <c r="E1214" s="97"/>
      <c r="F1214" s="197"/>
      <c r="G1214" s="306"/>
      <c r="H1214" s="307"/>
      <c r="I1214" s="307"/>
      <c r="J1214" s="307"/>
      <c r="K1214" s="307"/>
      <c r="L1214" s="307"/>
      <c r="M1214" s="307"/>
      <c r="N1214" s="307"/>
      <c r="O1214" s="307"/>
      <c r="P1214" s="307"/>
      <c r="Q1214" s="307"/>
      <c r="R1214" s="307"/>
      <c r="S1214" s="307"/>
      <c r="T1214" s="307"/>
      <c r="U1214" s="307"/>
    </row>
    <row r="1215" spans="1:21" s="17" customFormat="1" ht="12.75">
      <c r="A1215" s="9"/>
      <c r="B1215" s="90"/>
      <c r="C1215" s="12"/>
      <c r="D1215" s="92"/>
      <c r="E1215" s="97"/>
      <c r="F1215" s="197"/>
      <c r="G1215" s="306"/>
      <c r="H1215" s="307"/>
      <c r="I1215" s="307"/>
      <c r="J1215" s="307"/>
      <c r="K1215" s="307"/>
      <c r="L1215" s="307"/>
      <c r="M1215" s="307"/>
      <c r="N1215" s="307"/>
      <c r="O1215" s="307"/>
      <c r="P1215" s="307"/>
      <c r="Q1215" s="307"/>
      <c r="R1215" s="307"/>
      <c r="S1215" s="307"/>
      <c r="T1215" s="307"/>
      <c r="U1215" s="307"/>
    </row>
    <row r="1216" spans="1:21" s="17" customFormat="1" ht="12.75">
      <c r="A1216" s="9"/>
      <c r="B1216" s="90"/>
      <c r="C1216" s="12"/>
      <c r="D1216" s="92"/>
      <c r="E1216" s="97"/>
      <c r="F1216" s="197"/>
      <c r="G1216" s="306"/>
      <c r="H1216" s="307"/>
      <c r="I1216" s="307"/>
      <c r="J1216" s="307"/>
      <c r="K1216" s="307"/>
      <c r="L1216" s="307"/>
      <c r="M1216" s="307"/>
      <c r="N1216" s="307"/>
      <c r="O1216" s="307"/>
      <c r="P1216" s="307"/>
      <c r="Q1216" s="307"/>
      <c r="R1216" s="307"/>
      <c r="S1216" s="307"/>
      <c r="T1216" s="307"/>
      <c r="U1216" s="307"/>
    </row>
    <row r="1217" spans="1:21" s="17" customFormat="1" ht="12.75">
      <c r="A1217" s="9"/>
      <c r="B1217" s="90"/>
      <c r="C1217" s="12"/>
      <c r="D1217" s="92"/>
      <c r="E1217" s="97"/>
      <c r="F1217" s="197"/>
      <c r="G1217" s="306"/>
      <c r="H1217" s="307"/>
      <c r="I1217" s="307"/>
      <c r="J1217" s="307"/>
      <c r="K1217" s="307"/>
      <c r="L1217" s="307"/>
      <c r="M1217" s="307"/>
      <c r="N1217" s="307"/>
      <c r="O1217" s="307"/>
      <c r="P1217" s="307"/>
      <c r="Q1217" s="307"/>
      <c r="R1217" s="307"/>
      <c r="S1217" s="307"/>
      <c r="T1217" s="307"/>
      <c r="U1217" s="307"/>
    </row>
    <row r="1218" spans="1:21" s="17" customFormat="1" ht="12.75">
      <c r="A1218" s="9"/>
      <c r="B1218" s="90"/>
      <c r="C1218" s="12"/>
      <c r="D1218" s="92"/>
      <c r="E1218" s="97"/>
      <c r="F1218" s="197"/>
      <c r="G1218" s="306"/>
      <c r="H1218" s="307"/>
      <c r="I1218" s="307"/>
      <c r="J1218" s="307"/>
      <c r="K1218" s="307"/>
      <c r="L1218" s="307"/>
      <c r="M1218" s="307"/>
      <c r="N1218" s="307"/>
      <c r="O1218" s="307"/>
      <c r="P1218" s="307"/>
      <c r="Q1218" s="307"/>
      <c r="R1218" s="307"/>
      <c r="S1218" s="307"/>
      <c r="T1218" s="307"/>
      <c r="U1218" s="307"/>
    </row>
    <row r="1219" spans="1:21" s="17" customFormat="1" ht="12.75">
      <c r="A1219" s="9"/>
      <c r="B1219" s="90"/>
      <c r="C1219" s="12"/>
      <c r="D1219" s="92"/>
      <c r="E1219" s="97"/>
      <c r="F1219" s="197"/>
      <c r="G1219" s="306"/>
      <c r="H1219" s="307"/>
      <c r="I1219" s="307"/>
      <c r="J1219" s="307"/>
      <c r="K1219" s="307"/>
      <c r="L1219" s="307"/>
      <c r="M1219" s="307"/>
      <c r="N1219" s="307"/>
      <c r="O1219" s="307"/>
      <c r="P1219" s="307"/>
      <c r="Q1219" s="307"/>
      <c r="R1219" s="307"/>
      <c r="S1219" s="307"/>
      <c r="T1219" s="307"/>
      <c r="U1219" s="307"/>
    </row>
    <row r="1220" spans="1:21" s="17" customFormat="1" ht="12.75">
      <c r="A1220" s="9"/>
      <c r="B1220" s="90"/>
      <c r="C1220" s="12"/>
      <c r="D1220" s="92"/>
      <c r="E1220" s="97"/>
      <c r="F1220" s="197"/>
      <c r="G1220" s="306"/>
      <c r="H1220" s="307"/>
      <c r="I1220" s="307"/>
      <c r="J1220" s="307"/>
      <c r="K1220" s="307"/>
      <c r="L1220" s="307"/>
      <c r="M1220" s="307"/>
      <c r="N1220" s="307"/>
      <c r="O1220" s="307"/>
      <c r="P1220" s="307"/>
      <c r="Q1220" s="307"/>
      <c r="R1220" s="307"/>
      <c r="S1220" s="307"/>
      <c r="T1220" s="307"/>
      <c r="U1220" s="307"/>
    </row>
    <row r="1221" spans="1:21" s="17" customFormat="1" ht="12.75">
      <c r="A1221" s="9"/>
      <c r="B1221" s="90"/>
      <c r="C1221" s="12"/>
      <c r="D1221" s="92"/>
      <c r="E1221" s="97"/>
      <c r="F1221" s="197"/>
      <c r="G1221" s="306"/>
      <c r="H1221" s="307"/>
      <c r="I1221" s="307"/>
      <c r="J1221" s="307"/>
      <c r="K1221" s="307"/>
      <c r="L1221" s="307"/>
      <c r="M1221" s="307"/>
      <c r="N1221" s="307"/>
      <c r="O1221" s="307"/>
      <c r="P1221" s="307"/>
      <c r="Q1221" s="307"/>
      <c r="R1221" s="307"/>
      <c r="S1221" s="307"/>
      <c r="T1221" s="307"/>
      <c r="U1221" s="307"/>
    </row>
    <row r="1222" spans="1:21" s="17" customFormat="1" ht="12.75">
      <c r="A1222" s="9"/>
      <c r="B1222" s="90"/>
      <c r="C1222" s="12"/>
      <c r="D1222" s="92"/>
      <c r="E1222" s="97"/>
      <c r="F1222" s="197"/>
      <c r="G1222" s="306"/>
      <c r="H1222" s="307"/>
      <c r="I1222" s="307"/>
      <c r="J1222" s="307"/>
      <c r="K1222" s="307"/>
      <c r="L1222" s="307"/>
      <c r="M1222" s="307"/>
      <c r="N1222" s="307"/>
      <c r="O1222" s="307"/>
      <c r="P1222" s="307"/>
      <c r="Q1222" s="307"/>
      <c r="R1222" s="307"/>
      <c r="S1222" s="307"/>
      <c r="T1222" s="307"/>
      <c r="U1222" s="307"/>
    </row>
    <row r="1223" spans="1:21" s="17" customFormat="1" ht="12.75">
      <c r="A1223" s="9"/>
      <c r="B1223" s="90"/>
      <c r="C1223" s="12"/>
      <c r="D1223" s="92"/>
      <c r="E1223" s="97"/>
      <c r="F1223" s="197"/>
      <c r="G1223" s="306"/>
      <c r="H1223" s="307"/>
      <c r="I1223" s="307"/>
      <c r="J1223" s="307"/>
      <c r="K1223" s="307"/>
      <c r="L1223" s="307"/>
      <c r="M1223" s="307"/>
      <c r="N1223" s="307"/>
      <c r="O1223" s="307"/>
      <c r="P1223" s="307"/>
      <c r="Q1223" s="307"/>
      <c r="R1223" s="307"/>
      <c r="S1223" s="307"/>
      <c r="T1223" s="307"/>
      <c r="U1223" s="307"/>
    </row>
    <row r="1224" spans="1:21" s="17" customFormat="1" ht="12.75">
      <c r="A1224" s="9"/>
      <c r="B1224" s="90"/>
      <c r="C1224" s="12"/>
      <c r="D1224" s="92"/>
      <c r="E1224" s="97"/>
      <c r="F1224" s="197"/>
      <c r="G1224" s="306"/>
      <c r="H1224" s="307"/>
      <c r="I1224" s="307"/>
      <c r="J1224" s="307"/>
      <c r="K1224" s="307"/>
      <c r="L1224" s="307"/>
      <c r="M1224" s="307"/>
      <c r="N1224" s="307"/>
      <c r="O1224" s="307"/>
      <c r="P1224" s="307"/>
      <c r="Q1224" s="307"/>
      <c r="R1224" s="307"/>
      <c r="S1224" s="307"/>
      <c r="T1224" s="307"/>
      <c r="U1224" s="307"/>
    </row>
    <row r="1225" spans="1:21" s="17" customFormat="1" ht="12.75">
      <c r="A1225" s="9"/>
      <c r="B1225" s="90"/>
      <c r="C1225" s="12"/>
      <c r="D1225" s="92"/>
      <c r="E1225" s="97"/>
      <c r="F1225" s="197"/>
      <c r="G1225" s="306"/>
      <c r="H1225" s="307"/>
      <c r="I1225" s="307"/>
      <c r="J1225" s="307"/>
      <c r="K1225" s="307"/>
      <c r="L1225" s="307"/>
      <c r="M1225" s="307"/>
      <c r="N1225" s="307"/>
      <c r="O1225" s="307"/>
      <c r="P1225" s="307"/>
      <c r="Q1225" s="307"/>
      <c r="R1225" s="307"/>
      <c r="S1225" s="307"/>
      <c r="T1225" s="307"/>
      <c r="U1225" s="307"/>
    </row>
    <row r="1226" spans="1:21" s="17" customFormat="1" ht="12.75">
      <c r="A1226" s="9"/>
      <c r="B1226" s="90"/>
      <c r="C1226" s="12"/>
      <c r="D1226" s="92"/>
      <c r="E1226" s="97"/>
      <c r="F1226" s="197"/>
      <c r="G1226" s="306"/>
      <c r="H1226" s="307"/>
      <c r="I1226" s="307"/>
      <c r="J1226" s="307"/>
      <c r="K1226" s="307"/>
      <c r="L1226" s="307"/>
      <c r="M1226" s="307"/>
      <c r="N1226" s="307"/>
      <c r="O1226" s="307"/>
      <c r="P1226" s="307"/>
      <c r="Q1226" s="307"/>
      <c r="R1226" s="307"/>
      <c r="S1226" s="307"/>
      <c r="T1226" s="307"/>
      <c r="U1226" s="307"/>
    </row>
    <row r="1227" spans="1:21" s="17" customFormat="1" ht="12.75">
      <c r="A1227" s="9"/>
      <c r="B1227" s="90"/>
      <c r="C1227" s="12"/>
      <c r="D1227" s="92"/>
      <c r="E1227" s="97"/>
      <c r="F1227" s="197"/>
      <c r="G1227" s="306"/>
      <c r="H1227" s="307"/>
      <c r="I1227" s="307"/>
      <c r="J1227" s="307"/>
      <c r="K1227" s="307"/>
      <c r="L1227" s="307"/>
      <c r="M1227" s="307"/>
      <c r="N1227" s="307"/>
      <c r="O1227" s="307"/>
      <c r="P1227" s="307"/>
      <c r="Q1227" s="307"/>
      <c r="R1227" s="307"/>
      <c r="S1227" s="307"/>
      <c r="T1227" s="307"/>
      <c r="U1227" s="307"/>
    </row>
    <row r="1228" spans="1:21" s="17" customFormat="1" ht="12.75">
      <c r="A1228" s="9"/>
      <c r="B1228" s="90"/>
      <c r="C1228" s="12"/>
      <c r="D1228" s="92"/>
      <c r="E1228" s="97"/>
      <c r="F1228" s="197"/>
      <c r="G1228" s="306"/>
      <c r="H1228" s="307"/>
      <c r="I1228" s="307"/>
      <c r="J1228" s="307"/>
      <c r="K1228" s="307"/>
      <c r="L1228" s="307"/>
      <c r="M1228" s="307"/>
      <c r="N1228" s="307"/>
      <c r="O1228" s="307"/>
      <c r="P1228" s="307"/>
      <c r="Q1228" s="307"/>
      <c r="R1228" s="307"/>
      <c r="S1228" s="307"/>
      <c r="T1228" s="307"/>
      <c r="U1228" s="307"/>
    </row>
    <row r="1229" spans="1:21" s="17" customFormat="1" ht="12.75">
      <c r="A1229" s="9"/>
      <c r="B1229" s="90"/>
      <c r="C1229" s="12"/>
      <c r="D1229" s="92"/>
      <c r="E1229" s="97"/>
      <c r="F1229" s="197"/>
      <c r="G1229" s="306"/>
      <c r="H1229" s="307"/>
      <c r="I1229" s="307"/>
      <c r="J1229" s="307"/>
      <c r="K1229" s="307"/>
      <c r="L1229" s="307"/>
      <c r="M1229" s="307"/>
      <c r="N1229" s="307"/>
      <c r="O1229" s="307"/>
      <c r="P1229" s="307"/>
      <c r="Q1229" s="307"/>
      <c r="R1229" s="307"/>
      <c r="S1229" s="307"/>
      <c r="T1229" s="307"/>
      <c r="U1229" s="307"/>
    </row>
    <row r="1230" spans="1:21" s="17" customFormat="1" ht="12.75">
      <c r="A1230" s="9"/>
      <c r="B1230" s="90"/>
      <c r="C1230" s="12"/>
      <c r="D1230" s="92"/>
      <c r="E1230" s="97"/>
      <c r="F1230" s="197"/>
      <c r="G1230" s="306"/>
      <c r="H1230" s="307"/>
      <c r="I1230" s="307"/>
      <c r="J1230" s="307"/>
      <c r="K1230" s="307"/>
      <c r="L1230" s="307"/>
      <c r="M1230" s="307"/>
      <c r="N1230" s="307"/>
      <c r="O1230" s="307"/>
      <c r="P1230" s="307"/>
      <c r="Q1230" s="307"/>
      <c r="R1230" s="307"/>
      <c r="S1230" s="307"/>
      <c r="T1230" s="307"/>
      <c r="U1230" s="307"/>
    </row>
    <row r="1231" spans="1:21" s="17" customFormat="1" ht="12.75">
      <c r="A1231" s="9"/>
      <c r="B1231" s="90"/>
      <c r="C1231" s="12"/>
      <c r="D1231" s="92"/>
      <c r="E1231" s="97"/>
      <c r="F1231" s="197"/>
      <c r="G1231" s="306"/>
      <c r="H1231" s="307"/>
      <c r="I1231" s="307"/>
      <c r="J1231" s="307"/>
      <c r="K1231" s="307"/>
      <c r="L1231" s="307"/>
      <c r="M1231" s="307"/>
      <c r="N1231" s="307"/>
      <c r="O1231" s="307"/>
      <c r="P1231" s="307"/>
      <c r="Q1231" s="307"/>
      <c r="R1231" s="307"/>
      <c r="S1231" s="307"/>
      <c r="T1231" s="307"/>
      <c r="U1231" s="307"/>
    </row>
    <row r="1232" spans="1:21" s="17" customFormat="1" ht="12.75">
      <c r="A1232" s="9"/>
      <c r="B1232" s="90"/>
      <c r="C1232" s="12"/>
      <c r="D1232" s="92"/>
      <c r="E1232" s="97"/>
      <c r="F1232" s="197"/>
      <c r="G1232" s="306"/>
      <c r="H1232" s="307"/>
      <c r="I1232" s="307"/>
      <c r="J1232" s="307"/>
      <c r="K1232" s="307"/>
      <c r="L1232" s="307"/>
      <c r="M1232" s="307"/>
      <c r="N1232" s="307"/>
      <c r="O1232" s="307"/>
      <c r="P1232" s="307"/>
      <c r="Q1232" s="307"/>
      <c r="R1232" s="307"/>
      <c r="S1232" s="307"/>
      <c r="T1232" s="307"/>
      <c r="U1232" s="307"/>
    </row>
    <row r="1233" spans="1:21" s="17" customFormat="1" ht="12.75">
      <c r="A1233" s="9"/>
      <c r="B1233" s="90"/>
      <c r="C1233" s="12"/>
      <c r="D1233" s="92"/>
      <c r="E1233" s="97"/>
      <c r="F1233" s="197"/>
      <c r="G1233" s="306"/>
      <c r="H1233" s="307"/>
      <c r="I1233" s="307"/>
      <c r="J1233" s="307"/>
      <c r="K1233" s="307"/>
      <c r="L1233" s="307"/>
      <c r="M1233" s="307"/>
      <c r="N1233" s="307"/>
      <c r="O1233" s="307"/>
      <c r="P1233" s="307"/>
      <c r="Q1233" s="307"/>
      <c r="R1233" s="307"/>
      <c r="S1233" s="307"/>
      <c r="T1233" s="307"/>
      <c r="U1233" s="307"/>
    </row>
    <row r="1234" spans="1:21" s="17" customFormat="1" ht="12.75">
      <c r="A1234" s="9"/>
      <c r="B1234" s="90"/>
      <c r="C1234" s="12"/>
      <c r="D1234" s="92"/>
      <c r="E1234" s="97"/>
      <c r="F1234" s="197"/>
      <c r="G1234" s="306"/>
      <c r="H1234" s="307"/>
      <c r="I1234" s="307"/>
      <c r="J1234" s="307"/>
      <c r="K1234" s="307"/>
      <c r="L1234" s="307"/>
      <c r="M1234" s="307"/>
      <c r="N1234" s="307"/>
      <c r="O1234" s="307"/>
      <c r="P1234" s="307"/>
      <c r="Q1234" s="307"/>
      <c r="R1234" s="307"/>
      <c r="S1234" s="307"/>
      <c r="T1234" s="307"/>
      <c r="U1234" s="307"/>
    </row>
    <row r="1235" spans="1:21" s="17" customFormat="1" ht="12.75">
      <c r="A1235" s="9"/>
      <c r="B1235" s="90"/>
      <c r="C1235" s="12"/>
      <c r="D1235" s="92"/>
      <c r="E1235" s="97"/>
      <c r="F1235" s="197"/>
      <c r="G1235" s="306"/>
      <c r="H1235" s="307"/>
      <c r="I1235" s="307"/>
      <c r="J1235" s="307"/>
      <c r="K1235" s="307"/>
      <c r="L1235" s="307"/>
      <c r="M1235" s="307"/>
      <c r="N1235" s="307"/>
      <c r="O1235" s="307"/>
      <c r="P1235" s="307"/>
      <c r="Q1235" s="307"/>
      <c r="R1235" s="307"/>
      <c r="S1235" s="307"/>
      <c r="T1235" s="307"/>
      <c r="U1235" s="307"/>
    </row>
    <row r="1236" spans="1:21" s="17" customFormat="1" ht="12.75">
      <c r="A1236" s="9"/>
      <c r="B1236" s="90"/>
      <c r="C1236" s="12"/>
      <c r="D1236" s="92"/>
      <c r="E1236" s="97"/>
      <c r="F1236" s="197"/>
      <c r="G1236" s="306"/>
      <c r="H1236" s="307"/>
      <c r="I1236" s="307"/>
      <c r="J1236" s="307"/>
      <c r="K1236" s="307"/>
      <c r="L1236" s="307"/>
      <c r="M1236" s="307"/>
      <c r="N1236" s="307"/>
      <c r="O1236" s="307"/>
      <c r="P1236" s="307"/>
      <c r="Q1236" s="307"/>
      <c r="R1236" s="307"/>
      <c r="S1236" s="307"/>
      <c r="T1236" s="307"/>
      <c r="U1236" s="307"/>
    </row>
    <row r="1237" spans="1:21" s="17" customFormat="1" ht="12.75">
      <c r="A1237" s="9"/>
      <c r="B1237" s="90"/>
      <c r="C1237" s="12"/>
      <c r="D1237" s="92"/>
      <c r="E1237" s="97"/>
      <c r="F1237" s="197"/>
      <c r="G1237" s="306"/>
      <c r="H1237" s="307"/>
      <c r="I1237" s="307"/>
      <c r="J1237" s="307"/>
      <c r="K1237" s="307"/>
      <c r="L1237" s="307"/>
      <c r="M1237" s="307"/>
      <c r="N1237" s="307"/>
      <c r="O1237" s="307"/>
      <c r="P1237" s="307"/>
      <c r="Q1237" s="307"/>
      <c r="R1237" s="307"/>
      <c r="S1237" s="307"/>
      <c r="T1237" s="307"/>
      <c r="U1237" s="307"/>
    </row>
    <row r="1238" spans="1:21" s="17" customFormat="1" ht="12.75">
      <c r="A1238" s="9"/>
      <c r="B1238" s="90"/>
      <c r="C1238" s="12"/>
      <c r="D1238" s="92"/>
      <c r="E1238" s="97"/>
      <c r="F1238" s="197"/>
      <c r="G1238" s="306"/>
      <c r="H1238" s="307"/>
      <c r="I1238" s="307"/>
      <c r="J1238" s="307"/>
      <c r="K1238" s="307"/>
      <c r="L1238" s="307"/>
      <c r="M1238" s="307"/>
      <c r="N1238" s="307"/>
      <c r="O1238" s="307"/>
      <c r="P1238" s="307"/>
      <c r="Q1238" s="307"/>
      <c r="R1238" s="307"/>
      <c r="S1238" s="307"/>
      <c r="T1238" s="307"/>
      <c r="U1238" s="307"/>
    </row>
    <row r="1239" spans="1:21" s="17" customFormat="1" ht="12.75">
      <c r="A1239" s="9"/>
      <c r="B1239" s="90"/>
      <c r="C1239" s="12"/>
      <c r="D1239" s="92"/>
      <c r="E1239" s="97"/>
      <c r="F1239" s="197"/>
      <c r="G1239" s="306"/>
      <c r="H1239" s="307"/>
      <c r="I1239" s="307"/>
      <c r="J1239" s="307"/>
      <c r="K1239" s="307"/>
      <c r="L1239" s="307"/>
      <c r="M1239" s="307"/>
      <c r="N1239" s="307"/>
      <c r="O1239" s="307"/>
      <c r="P1239" s="307"/>
      <c r="Q1239" s="307"/>
      <c r="R1239" s="307"/>
      <c r="S1239" s="307"/>
      <c r="T1239" s="307"/>
      <c r="U1239" s="307"/>
    </row>
    <row r="1240" spans="1:21" s="17" customFormat="1" ht="12.75">
      <c r="A1240" s="9"/>
      <c r="B1240" s="90"/>
      <c r="C1240" s="12"/>
      <c r="D1240" s="92"/>
      <c r="E1240" s="97"/>
      <c r="F1240" s="197"/>
      <c r="G1240" s="306"/>
      <c r="H1240" s="307"/>
      <c r="I1240" s="307"/>
      <c r="J1240" s="307"/>
      <c r="K1240" s="307"/>
      <c r="L1240" s="307"/>
      <c r="M1240" s="307"/>
      <c r="N1240" s="307"/>
      <c r="O1240" s="307"/>
      <c r="P1240" s="307"/>
      <c r="Q1240" s="307"/>
      <c r="R1240" s="307"/>
      <c r="S1240" s="307"/>
      <c r="T1240" s="307"/>
      <c r="U1240" s="307"/>
    </row>
    <row r="1241" spans="1:21" s="17" customFormat="1" ht="12.75">
      <c r="A1241" s="9"/>
      <c r="B1241" s="90"/>
      <c r="C1241" s="12"/>
      <c r="D1241" s="92"/>
      <c r="E1241" s="97"/>
      <c r="F1241" s="197"/>
      <c r="G1241" s="306"/>
      <c r="H1241" s="307"/>
      <c r="I1241" s="307"/>
      <c r="J1241" s="307"/>
      <c r="K1241" s="307"/>
      <c r="L1241" s="307"/>
      <c r="M1241" s="307"/>
      <c r="N1241" s="307"/>
      <c r="O1241" s="307"/>
      <c r="P1241" s="307"/>
      <c r="Q1241" s="307"/>
      <c r="R1241" s="307"/>
      <c r="S1241" s="307"/>
      <c r="T1241" s="307"/>
      <c r="U1241" s="307"/>
    </row>
    <row r="1242" spans="1:21" s="17" customFormat="1" ht="12.75">
      <c r="A1242" s="9"/>
      <c r="B1242" s="90"/>
      <c r="C1242" s="12"/>
      <c r="D1242" s="92"/>
      <c r="E1242" s="97"/>
      <c r="F1242" s="197"/>
      <c r="G1242" s="306"/>
      <c r="H1242" s="307"/>
      <c r="I1242" s="307"/>
      <c r="J1242" s="307"/>
      <c r="K1242" s="307"/>
      <c r="L1242" s="307"/>
      <c r="M1242" s="307"/>
      <c r="N1242" s="307"/>
      <c r="O1242" s="307"/>
      <c r="P1242" s="307"/>
      <c r="Q1242" s="307"/>
      <c r="R1242" s="307"/>
      <c r="S1242" s="307"/>
      <c r="T1242" s="307"/>
      <c r="U1242" s="307"/>
    </row>
    <row r="1243" spans="1:21" s="17" customFormat="1" ht="12.75">
      <c r="A1243" s="9"/>
      <c r="B1243" s="90"/>
      <c r="C1243" s="12"/>
      <c r="D1243" s="92"/>
      <c r="E1243" s="97"/>
      <c r="F1243" s="197"/>
      <c r="G1243" s="306"/>
      <c r="H1243" s="307"/>
      <c r="I1243" s="307"/>
      <c r="J1243" s="307"/>
      <c r="K1243" s="307"/>
      <c r="L1243" s="307"/>
      <c r="M1243" s="307"/>
      <c r="N1243" s="307"/>
      <c r="O1243" s="307"/>
      <c r="P1243" s="307"/>
      <c r="Q1243" s="307"/>
      <c r="R1243" s="307"/>
      <c r="S1243" s="307"/>
      <c r="T1243" s="307"/>
      <c r="U1243" s="307"/>
    </row>
    <row r="1244" spans="1:21" s="17" customFormat="1" ht="12.75">
      <c r="A1244" s="9"/>
      <c r="B1244" s="90"/>
      <c r="C1244" s="12"/>
      <c r="D1244" s="92"/>
      <c r="E1244" s="97"/>
      <c r="F1244" s="197"/>
      <c r="G1244" s="306"/>
      <c r="H1244" s="307"/>
      <c r="I1244" s="307"/>
      <c r="J1244" s="307"/>
      <c r="K1244" s="307"/>
      <c r="L1244" s="307"/>
      <c r="M1244" s="307"/>
      <c r="N1244" s="307"/>
      <c r="O1244" s="307"/>
      <c r="P1244" s="307"/>
      <c r="Q1244" s="307"/>
      <c r="R1244" s="307"/>
      <c r="S1244" s="307"/>
      <c r="T1244" s="307"/>
      <c r="U1244" s="307"/>
    </row>
    <row r="1245" spans="1:21" s="17" customFormat="1" ht="12.75">
      <c r="A1245" s="9"/>
      <c r="B1245" s="90"/>
      <c r="C1245" s="12"/>
      <c r="D1245" s="92"/>
      <c r="E1245" s="97"/>
      <c r="F1245" s="197"/>
      <c r="G1245" s="306"/>
      <c r="H1245" s="307"/>
      <c r="I1245" s="307"/>
      <c r="J1245" s="307"/>
      <c r="K1245" s="307"/>
      <c r="L1245" s="307"/>
      <c r="M1245" s="307"/>
      <c r="N1245" s="307"/>
      <c r="O1245" s="307"/>
      <c r="P1245" s="307"/>
      <c r="Q1245" s="307"/>
      <c r="R1245" s="307"/>
      <c r="S1245" s="307"/>
      <c r="T1245" s="307"/>
      <c r="U1245" s="307"/>
    </row>
    <row r="1246" spans="1:21" s="17" customFormat="1" ht="12.75">
      <c r="A1246" s="9"/>
      <c r="B1246" s="90"/>
      <c r="C1246" s="12"/>
      <c r="D1246" s="92"/>
      <c r="E1246" s="97"/>
      <c r="F1246" s="197"/>
      <c r="G1246" s="306"/>
      <c r="H1246" s="307"/>
      <c r="I1246" s="307"/>
      <c r="J1246" s="307"/>
      <c r="K1246" s="307"/>
      <c r="L1246" s="307"/>
      <c r="M1246" s="307"/>
      <c r="N1246" s="307"/>
      <c r="O1246" s="307"/>
      <c r="P1246" s="307"/>
      <c r="Q1246" s="307"/>
      <c r="R1246" s="307"/>
      <c r="S1246" s="307"/>
      <c r="T1246" s="307"/>
      <c r="U1246" s="307"/>
    </row>
    <row r="1247" spans="1:21" s="17" customFormat="1" ht="12.75">
      <c r="A1247" s="9"/>
      <c r="B1247" s="90"/>
      <c r="C1247" s="12"/>
      <c r="D1247" s="92"/>
      <c r="E1247" s="97"/>
      <c r="F1247" s="197"/>
      <c r="G1247" s="306"/>
      <c r="H1247" s="307"/>
      <c r="I1247" s="307"/>
      <c r="J1247" s="307"/>
      <c r="K1247" s="307"/>
      <c r="L1247" s="307"/>
      <c r="M1247" s="307"/>
      <c r="N1247" s="307"/>
      <c r="O1247" s="307"/>
      <c r="P1247" s="307"/>
      <c r="Q1247" s="307"/>
      <c r="R1247" s="307"/>
      <c r="S1247" s="307"/>
      <c r="T1247" s="307"/>
      <c r="U1247" s="307"/>
    </row>
    <row r="1248" spans="1:21" s="17" customFormat="1" ht="12.75">
      <c r="A1248" s="9"/>
      <c r="B1248" s="90"/>
      <c r="C1248" s="12"/>
      <c r="D1248" s="92"/>
      <c r="E1248" s="97"/>
      <c r="F1248" s="197"/>
      <c r="G1248" s="306"/>
      <c r="H1248" s="307"/>
      <c r="I1248" s="307"/>
      <c r="J1248" s="307"/>
      <c r="K1248" s="307"/>
      <c r="L1248" s="307"/>
      <c r="M1248" s="307"/>
      <c r="N1248" s="307"/>
      <c r="O1248" s="307"/>
      <c r="P1248" s="307"/>
      <c r="Q1248" s="307"/>
      <c r="R1248" s="307"/>
      <c r="S1248" s="307"/>
      <c r="T1248" s="307"/>
      <c r="U1248" s="307"/>
    </row>
    <row r="1249" spans="1:21" s="17" customFormat="1" ht="12.75">
      <c r="A1249" s="9"/>
      <c r="B1249" s="90"/>
      <c r="C1249" s="12"/>
      <c r="D1249" s="92"/>
      <c r="E1249" s="97"/>
      <c r="F1249" s="197"/>
      <c r="G1249" s="306"/>
      <c r="H1249" s="307"/>
      <c r="I1249" s="307"/>
      <c r="J1249" s="307"/>
      <c r="K1249" s="307"/>
      <c r="L1249" s="307"/>
      <c r="M1249" s="307"/>
      <c r="N1249" s="307"/>
      <c r="O1249" s="307"/>
      <c r="P1249" s="307"/>
      <c r="Q1249" s="307"/>
      <c r="R1249" s="307"/>
      <c r="S1249" s="307"/>
      <c r="T1249" s="307"/>
      <c r="U1249" s="307"/>
    </row>
    <row r="1250" spans="1:21" s="17" customFormat="1" ht="12.75">
      <c r="A1250" s="9"/>
      <c r="B1250" s="90"/>
      <c r="C1250" s="12"/>
      <c r="D1250" s="92"/>
      <c r="E1250" s="97"/>
      <c r="F1250" s="197"/>
      <c r="G1250" s="306"/>
      <c r="H1250" s="307"/>
      <c r="I1250" s="307"/>
      <c r="J1250" s="307"/>
      <c r="K1250" s="307"/>
      <c r="L1250" s="307"/>
      <c r="M1250" s="307"/>
      <c r="N1250" s="307"/>
      <c r="O1250" s="307"/>
      <c r="P1250" s="307"/>
      <c r="Q1250" s="307"/>
      <c r="R1250" s="307"/>
      <c r="S1250" s="307"/>
      <c r="T1250" s="307"/>
      <c r="U1250" s="307"/>
    </row>
    <row r="1251" spans="1:21" s="17" customFormat="1" ht="12.75">
      <c r="A1251" s="9"/>
      <c r="B1251" s="90"/>
      <c r="C1251" s="12"/>
      <c r="D1251" s="92"/>
      <c r="E1251" s="97"/>
      <c r="F1251" s="197"/>
      <c r="G1251" s="306"/>
      <c r="H1251" s="307"/>
      <c r="I1251" s="307"/>
      <c r="J1251" s="307"/>
      <c r="K1251" s="307"/>
      <c r="L1251" s="307"/>
      <c r="M1251" s="307"/>
      <c r="N1251" s="307"/>
      <c r="O1251" s="307"/>
      <c r="P1251" s="307"/>
      <c r="Q1251" s="307"/>
      <c r="R1251" s="307"/>
      <c r="S1251" s="307"/>
      <c r="T1251" s="307"/>
      <c r="U1251" s="307"/>
    </row>
    <row r="1252" spans="1:21" s="17" customFormat="1" ht="12.75">
      <c r="A1252" s="9"/>
      <c r="B1252" s="90"/>
      <c r="C1252" s="12"/>
      <c r="D1252" s="92"/>
      <c r="E1252" s="97"/>
      <c r="F1252" s="197"/>
      <c r="G1252" s="306"/>
      <c r="H1252" s="307"/>
      <c r="I1252" s="307"/>
      <c r="J1252" s="307"/>
      <c r="K1252" s="307"/>
      <c r="L1252" s="307"/>
      <c r="M1252" s="307"/>
      <c r="N1252" s="307"/>
      <c r="O1252" s="307"/>
      <c r="P1252" s="307"/>
      <c r="Q1252" s="307"/>
      <c r="R1252" s="307"/>
      <c r="S1252" s="307"/>
      <c r="T1252" s="307"/>
      <c r="U1252" s="307"/>
    </row>
    <row r="1253" spans="1:21" s="17" customFormat="1" ht="12.75">
      <c r="A1253" s="9"/>
      <c r="B1253" s="90"/>
      <c r="C1253" s="12"/>
      <c r="D1253" s="92"/>
      <c r="E1253" s="97"/>
      <c r="F1253" s="197"/>
      <c r="G1253" s="306"/>
      <c r="H1253" s="307"/>
      <c r="I1253" s="307"/>
      <c r="J1253" s="307"/>
      <c r="K1253" s="307"/>
      <c r="L1253" s="307"/>
      <c r="M1253" s="307"/>
      <c r="N1253" s="307"/>
      <c r="O1253" s="307"/>
      <c r="P1253" s="307"/>
      <c r="Q1253" s="307"/>
      <c r="R1253" s="307"/>
      <c r="S1253" s="307"/>
      <c r="T1253" s="307"/>
      <c r="U1253" s="307"/>
    </row>
    <row r="1254" spans="1:21" s="17" customFormat="1" ht="12.75">
      <c r="A1254" s="9"/>
      <c r="B1254" s="90"/>
      <c r="C1254" s="12"/>
      <c r="D1254" s="92"/>
      <c r="E1254" s="97"/>
      <c r="F1254" s="197"/>
      <c r="G1254" s="306"/>
      <c r="H1254" s="307"/>
      <c r="I1254" s="307"/>
      <c r="J1254" s="307"/>
      <c r="K1254" s="307"/>
      <c r="L1254" s="307"/>
      <c r="M1254" s="307"/>
      <c r="N1254" s="307"/>
      <c r="O1254" s="307"/>
      <c r="P1254" s="307"/>
      <c r="Q1254" s="307"/>
      <c r="R1254" s="307"/>
      <c r="S1254" s="307"/>
      <c r="T1254" s="307"/>
      <c r="U1254" s="307"/>
    </row>
    <row r="1255" spans="1:21" s="17" customFormat="1" ht="12.75">
      <c r="A1255" s="9"/>
      <c r="B1255" s="90"/>
      <c r="C1255" s="12"/>
      <c r="D1255" s="92"/>
      <c r="E1255" s="97"/>
      <c r="F1255" s="197"/>
      <c r="G1255" s="306"/>
      <c r="H1255" s="307"/>
      <c r="I1255" s="307"/>
      <c r="J1255" s="307"/>
      <c r="K1255" s="307"/>
      <c r="L1255" s="307"/>
      <c r="M1255" s="307"/>
      <c r="N1255" s="307"/>
      <c r="O1255" s="307"/>
      <c r="P1255" s="307"/>
      <c r="Q1255" s="307"/>
      <c r="R1255" s="307"/>
      <c r="S1255" s="307"/>
      <c r="T1255" s="307"/>
      <c r="U1255" s="307"/>
    </row>
    <row r="1256" spans="1:21" s="17" customFormat="1" ht="12.75">
      <c r="A1256" s="9"/>
      <c r="B1256" s="90"/>
      <c r="C1256" s="12"/>
      <c r="D1256" s="92"/>
      <c r="E1256" s="97"/>
      <c r="F1256" s="197"/>
      <c r="G1256" s="306"/>
      <c r="H1256" s="307"/>
      <c r="I1256" s="307"/>
      <c r="J1256" s="307"/>
      <c r="K1256" s="307"/>
      <c r="L1256" s="307"/>
      <c r="M1256" s="307"/>
      <c r="N1256" s="307"/>
      <c r="O1256" s="307"/>
      <c r="P1256" s="307"/>
      <c r="Q1256" s="307"/>
      <c r="R1256" s="307"/>
      <c r="S1256" s="307"/>
      <c r="T1256" s="307"/>
      <c r="U1256" s="307"/>
    </row>
    <row r="1257" spans="1:21" s="17" customFormat="1" ht="12.75">
      <c r="A1257" s="9"/>
      <c r="B1257" s="90"/>
      <c r="C1257" s="12"/>
      <c r="D1257" s="92"/>
      <c r="E1257" s="97"/>
      <c r="F1257" s="197"/>
      <c r="G1257" s="306"/>
      <c r="H1257" s="307"/>
      <c r="I1257" s="307"/>
      <c r="J1257" s="307"/>
      <c r="K1257" s="307"/>
      <c r="L1257" s="307"/>
      <c r="M1257" s="307"/>
      <c r="N1257" s="307"/>
      <c r="O1257" s="307"/>
      <c r="P1257" s="307"/>
      <c r="Q1257" s="307"/>
      <c r="R1257" s="307"/>
      <c r="S1257" s="307"/>
      <c r="T1257" s="307"/>
      <c r="U1257" s="307"/>
    </row>
    <row r="1258" spans="1:21" s="17" customFormat="1" ht="12.75">
      <c r="A1258" s="9"/>
      <c r="B1258" s="90"/>
      <c r="C1258" s="12"/>
      <c r="D1258" s="92"/>
      <c r="E1258" s="97"/>
      <c r="F1258" s="197"/>
      <c r="G1258" s="306"/>
      <c r="H1258" s="307"/>
      <c r="I1258" s="307"/>
      <c r="J1258" s="307"/>
      <c r="K1258" s="307"/>
      <c r="L1258" s="307"/>
      <c r="M1258" s="307"/>
      <c r="N1258" s="307"/>
      <c r="O1258" s="307"/>
      <c r="P1258" s="307"/>
      <c r="Q1258" s="307"/>
      <c r="R1258" s="307"/>
      <c r="S1258" s="307"/>
      <c r="T1258" s="307"/>
      <c r="U1258" s="307"/>
    </row>
    <row r="1259" spans="1:21" s="17" customFormat="1" ht="12.75">
      <c r="A1259" s="9"/>
      <c r="B1259" s="90"/>
      <c r="C1259" s="12"/>
      <c r="D1259" s="92"/>
      <c r="E1259" s="97"/>
      <c r="F1259" s="197"/>
      <c r="G1259" s="306"/>
      <c r="H1259" s="307"/>
      <c r="I1259" s="307"/>
      <c r="J1259" s="307"/>
      <c r="K1259" s="307"/>
      <c r="L1259" s="307"/>
      <c r="M1259" s="307"/>
      <c r="N1259" s="307"/>
      <c r="O1259" s="307"/>
      <c r="P1259" s="307"/>
      <c r="Q1259" s="307"/>
      <c r="R1259" s="307"/>
      <c r="S1259" s="307"/>
      <c r="T1259" s="307"/>
      <c r="U1259" s="307"/>
    </row>
    <row r="1260" spans="1:21" s="17" customFormat="1" ht="12.75">
      <c r="A1260" s="9"/>
      <c r="B1260" s="90"/>
      <c r="C1260" s="12"/>
      <c r="D1260" s="92"/>
      <c r="E1260" s="97"/>
      <c r="F1260" s="197"/>
      <c r="G1260" s="306"/>
      <c r="H1260" s="307"/>
      <c r="I1260" s="307"/>
      <c r="J1260" s="307"/>
      <c r="K1260" s="307"/>
      <c r="L1260" s="307"/>
      <c r="M1260" s="307"/>
      <c r="N1260" s="307"/>
      <c r="O1260" s="307"/>
      <c r="P1260" s="307"/>
      <c r="Q1260" s="307"/>
      <c r="R1260" s="307"/>
      <c r="S1260" s="307"/>
      <c r="T1260" s="307"/>
      <c r="U1260" s="307"/>
    </row>
    <row r="1261" spans="1:21" s="17" customFormat="1" ht="12.75">
      <c r="A1261" s="9"/>
      <c r="B1261" s="90"/>
      <c r="C1261" s="12"/>
      <c r="D1261" s="92"/>
      <c r="E1261" s="97"/>
      <c r="F1261" s="197"/>
      <c r="G1261" s="306"/>
      <c r="H1261" s="307"/>
      <c r="I1261" s="307"/>
      <c r="J1261" s="307"/>
      <c r="K1261" s="307"/>
      <c r="L1261" s="307"/>
      <c r="M1261" s="307"/>
      <c r="N1261" s="307"/>
      <c r="O1261" s="307"/>
      <c r="P1261" s="307"/>
      <c r="Q1261" s="307"/>
      <c r="R1261" s="307"/>
      <c r="S1261" s="307"/>
      <c r="T1261" s="307"/>
      <c r="U1261" s="307"/>
    </row>
    <row r="1262" spans="1:21" s="17" customFormat="1" ht="12.75">
      <c r="A1262" s="9"/>
      <c r="B1262" s="90"/>
      <c r="C1262" s="12"/>
      <c r="D1262" s="92"/>
      <c r="E1262" s="97"/>
      <c r="F1262" s="197"/>
      <c r="G1262" s="306"/>
      <c r="H1262" s="307"/>
      <c r="I1262" s="307"/>
      <c r="J1262" s="307"/>
      <c r="K1262" s="307"/>
      <c r="L1262" s="307"/>
      <c r="M1262" s="307"/>
      <c r="N1262" s="307"/>
      <c r="O1262" s="307"/>
      <c r="P1262" s="307"/>
      <c r="Q1262" s="307"/>
      <c r="R1262" s="307"/>
      <c r="S1262" s="307"/>
      <c r="T1262" s="307"/>
      <c r="U1262" s="307"/>
    </row>
    <row r="1263" spans="1:21" s="17" customFormat="1" ht="12.75">
      <c r="A1263" s="9"/>
      <c r="B1263" s="90"/>
      <c r="C1263" s="12"/>
      <c r="D1263" s="92"/>
      <c r="E1263" s="97"/>
      <c r="F1263" s="197"/>
      <c r="G1263" s="306"/>
      <c r="H1263" s="307"/>
      <c r="I1263" s="307"/>
      <c r="J1263" s="307"/>
      <c r="K1263" s="307"/>
      <c r="L1263" s="307"/>
      <c r="M1263" s="307"/>
      <c r="N1263" s="307"/>
      <c r="O1263" s="307"/>
      <c r="P1263" s="307"/>
      <c r="Q1263" s="307"/>
      <c r="R1263" s="307"/>
      <c r="S1263" s="307"/>
      <c r="T1263" s="307"/>
      <c r="U1263" s="307"/>
    </row>
    <row r="1264" spans="1:21" s="17" customFormat="1" ht="12.75">
      <c r="A1264" s="9"/>
      <c r="B1264" s="90"/>
      <c r="C1264" s="12"/>
      <c r="D1264" s="92"/>
      <c r="E1264" s="97"/>
      <c r="F1264" s="197"/>
      <c r="G1264" s="306"/>
      <c r="H1264" s="307"/>
      <c r="I1264" s="307"/>
      <c r="J1264" s="307"/>
      <c r="K1264" s="307"/>
      <c r="L1264" s="307"/>
      <c r="M1264" s="307"/>
      <c r="N1264" s="307"/>
      <c r="O1264" s="307"/>
      <c r="P1264" s="307"/>
      <c r="Q1264" s="307"/>
      <c r="R1264" s="307"/>
      <c r="S1264" s="307"/>
      <c r="T1264" s="307"/>
      <c r="U1264" s="307"/>
    </row>
    <row r="1265" spans="1:21" s="17" customFormat="1" ht="12.75">
      <c r="A1265" s="9"/>
      <c r="B1265" s="90"/>
      <c r="C1265" s="12"/>
      <c r="D1265" s="92"/>
      <c r="E1265" s="97"/>
      <c r="F1265" s="197"/>
      <c r="G1265" s="306"/>
      <c r="H1265" s="307"/>
      <c r="I1265" s="307"/>
      <c r="J1265" s="307"/>
      <c r="K1265" s="307"/>
      <c r="L1265" s="307"/>
      <c r="M1265" s="307"/>
      <c r="N1265" s="307"/>
      <c r="O1265" s="307"/>
      <c r="P1265" s="307"/>
      <c r="Q1265" s="307"/>
      <c r="R1265" s="307"/>
      <c r="S1265" s="307"/>
      <c r="T1265" s="307"/>
      <c r="U1265" s="307"/>
    </row>
    <row r="1266" spans="1:21" s="17" customFormat="1" ht="12.75">
      <c r="A1266" s="9"/>
      <c r="B1266" s="90"/>
      <c r="C1266" s="12"/>
      <c r="D1266" s="92"/>
      <c r="E1266" s="97"/>
      <c r="F1266" s="197"/>
      <c r="G1266" s="306"/>
      <c r="H1266" s="307"/>
      <c r="I1266" s="307"/>
      <c r="J1266" s="307"/>
      <c r="K1266" s="307"/>
      <c r="L1266" s="307"/>
      <c r="M1266" s="307"/>
      <c r="N1266" s="307"/>
      <c r="O1266" s="307"/>
      <c r="P1266" s="307"/>
      <c r="Q1266" s="307"/>
      <c r="R1266" s="307"/>
      <c r="S1266" s="307"/>
      <c r="T1266" s="307"/>
      <c r="U1266" s="307"/>
    </row>
    <row r="1267" spans="1:21" s="17" customFormat="1" ht="12.75">
      <c r="A1267" s="9"/>
      <c r="B1267" s="90"/>
      <c r="C1267" s="12"/>
      <c r="D1267" s="92"/>
      <c r="E1267" s="97"/>
      <c r="F1267" s="197"/>
      <c r="G1267" s="306"/>
      <c r="H1267" s="307"/>
      <c r="I1267" s="307"/>
      <c r="J1267" s="307"/>
      <c r="K1267" s="307"/>
      <c r="L1267" s="307"/>
      <c r="M1267" s="307"/>
      <c r="N1267" s="307"/>
      <c r="O1267" s="307"/>
      <c r="P1267" s="307"/>
      <c r="Q1267" s="307"/>
      <c r="R1267" s="307"/>
      <c r="S1267" s="307"/>
      <c r="T1267" s="307"/>
      <c r="U1267" s="307"/>
    </row>
    <row r="1268" spans="1:21" s="17" customFormat="1" ht="12.75">
      <c r="A1268" s="9"/>
      <c r="B1268" s="90"/>
      <c r="C1268" s="12"/>
      <c r="D1268" s="92"/>
      <c r="E1268" s="97"/>
      <c r="F1268" s="197"/>
      <c r="G1268" s="306"/>
      <c r="H1268" s="307"/>
      <c r="I1268" s="307"/>
      <c r="J1268" s="307"/>
      <c r="K1268" s="307"/>
      <c r="L1268" s="307"/>
      <c r="M1268" s="307"/>
      <c r="N1268" s="307"/>
      <c r="O1268" s="307"/>
      <c r="P1268" s="307"/>
      <c r="Q1268" s="307"/>
      <c r="R1268" s="307"/>
      <c r="S1268" s="307"/>
      <c r="T1268" s="307"/>
      <c r="U1268" s="307"/>
    </row>
    <row r="1269" spans="1:21" s="17" customFormat="1" ht="12.75">
      <c r="A1269" s="9"/>
      <c r="B1269" s="90"/>
      <c r="C1269" s="12"/>
      <c r="D1269" s="92"/>
      <c r="E1269" s="97"/>
      <c r="F1269" s="197"/>
      <c r="G1269" s="306"/>
      <c r="H1269" s="307"/>
      <c r="I1269" s="307"/>
      <c r="J1269" s="307"/>
      <c r="K1269" s="307"/>
      <c r="L1269" s="307"/>
      <c r="M1269" s="307"/>
      <c r="N1269" s="307"/>
      <c r="O1269" s="307"/>
      <c r="P1269" s="307"/>
      <c r="Q1269" s="307"/>
      <c r="R1269" s="307"/>
      <c r="S1269" s="307"/>
      <c r="T1269" s="307"/>
      <c r="U1269" s="307"/>
    </row>
    <row r="1270" spans="1:21" s="17" customFormat="1" ht="12.75">
      <c r="A1270" s="9"/>
      <c r="B1270" s="90"/>
      <c r="C1270" s="12"/>
      <c r="D1270" s="92"/>
      <c r="E1270" s="97"/>
      <c r="F1270" s="197"/>
      <c r="G1270" s="306"/>
      <c r="H1270" s="307"/>
      <c r="I1270" s="307"/>
      <c r="J1270" s="307"/>
      <c r="K1270" s="307"/>
      <c r="L1270" s="307"/>
      <c r="M1270" s="307"/>
      <c r="N1270" s="307"/>
      <c r="O1270" s="307"/>
      <c r="P1270" s="307"/>
      <c r="Q1270" s="307"/>
      <c r="R1270" s="307"/>
      <c r="S1270" s="307"/>
      <c r="T1270" s="307"/>
      <c r="U1270" s="307"/>
    </row>
    <row r="1271" spans="1:21" s="17" customFormat="1" ht="12.75">
      <c r="A1271" s="9"/>
      <c r="B1271" s="90"/>
      <c r="C1271" s="12"/>
      <c r="D1271" s="92"/>
      <c r="E1271" s="97"/>
      <c r="F1271" s="197"/>
      <c r="G1271" s="306"/>
      <c r="H1271" s="307"/>
      <c r="I1271" s="307"/>
      <c r="J1271" s="307"/>
      <c r="K1271" s="307"/>
      <c r="L1271" s="307"/>
      <c r="M1271" s="307"/>
      <c r="N1271" s="307"/>
      <c r="O1271" s="307"/>
      <c r="P1271" s="307"/>
      <c r="Q1271" s="307"/>
      <c r="R1271" s="307"/>
      <c r="S1271" s="307"/>
      <c r="T1271" s="307"/>
      <c r="U1271" s="307"/>
    </row>
    <row r="1272" spans="1:21" s="17" customFormat="1" ht="12.75">
      <c r="A1272" s="9"/>
      <c r="B1272" s="90"/>
      <c r="C1272" s="12"/>
      <c r="D1272" s="92"/>
      <c r="E1272" s="97"/>
      <c r="F1272" s="197"/>
      <c r="G1272" s="306"/>
      <c r="H1272" s="307"/>
      <c r="I1272" s="307"/>
      <c r="J1272" s="307"/>
      <c r="K1272" s="307"/>
      <c r="L1272" s="307"/>
      <c r="M1272" s="307"/>
      <c r="N1272" s="307"/>
      <c r="O1272" s="307"/>
      <c r="P1272" s="307"/>
      <c r="Q1272" s="307"/>
      <c r="R1272" s="307"/>
      <c r="S1272" s="307"/>
      <c r="T1272" s="307"/>
      <c r="U1272" s="307"/>
    </row>
    <row r="1273" spans="1:6" ht="12" customHeight="1">
      <c r="A1273" s="9"/>
      <c r="B1273" s="90"/>
      <c r="C1273" s="12"/>
      <c r="D1273" s="92"/>
      <c r="E1273" s="97"/>
      <c r="F1273" s="197"/>
    </row>
    <row r="1274" spans="1:6" ht="12.75">
      <c r="A1274" s="9"/>
      <c r="B1274" s="90"/>
      <c r="C1274" s="12"/>
      <c r="D1274" s="92"/>
      <c r="E1274" s="97"/>
      <c r="F1274" s="197"/>
    </row>
    <row r="1275" spans="1:21" s="17" customFormat="1" ht="12.75">
      <c r="A1275" s="9"/>
      <c r="B1275" s="90"/>
      <c r="C1275" s="12"/>
      <c r="D1275" s="92"/>
      <c r="E1275" s="97"/>
      <c r="F1275" s="197"/>
      <c r="G1275" s="306"/>
      <c r="H1275" s="307"/>
      <c r="I1275" s="307"/>
      <c r="J1275" s="307"/>
      <c r="K1275" s="307"/>
      <c r="L1275" s="307"/>
      <c r="M1275" s="307"/>
      <c r="N1275" s="307"/>
      <c r="O1275" s="307"/>
      <c r="P1275" s="307"/>
      <c r="Q1275" s="307"/>
      <c r="R1275" s="307"/>
      <c r="S1275" s="307"/>
      <c r="T1275" s="307"/>
      <c r="U1275" s="307"/>
    </row>
    <row r="1276" spans="1:21" s="17" customFormat="1" ht="12.75">
      <c r="A1276" s="9"/>
      <c r="B1276" s="90"/>
      <c r="C1276" s="12"/>
      <c r="D1276" s="92"/>
      <c r="E1276" s="97"/>
      <c r="F1276" s="197"/>
      <c r="G1276" s="306"/>
      <c r="H1276" s="307"/>
      <c r="I1276" s="307"/>
      <c r="J1276" s="307"/>
      <c r="K1276" s="307"/>
      <c r="L1276" s="307"/>
      <c r="M1276" s="307"/>
      <c r="N1276" s="307"/>
      <c r="O1276" s="307"/>
      <c r="P1276" s="307"/>
      <c r="Q1276" s="307"/>
      <c r="R1276" s="307"/>
      <c r="S1276" s="307"/>
      <c r="T1276" s="307"/>
      <c r="U1276" s="307"/>
    </row>
    <row r="1277" spans="1:21" s="17" customFormat="1" ht="12.75">
      <c r="A1277" s="9"/>
      <c r="B1277" s="90"/>
      <c r="C1277" s="12"/>
      <c r="D1277" s="92"/>
      <c r="E1277" s="97"/>
      <c r="F1277" s="197"/>
      <c r="G1277" s="306"/>
      <c r="H1277" s="307"/>
      <c r="I1277" s="307"/>
      <c r="J1277" s="307"/>
      <c r="K1277" s="307"/>
      <c r="L1277" s="307"/>
      <c r="M1277" s="307"/>
      <c r="N1277" s="307"/>
      <c r="O1277" s="307"/>
      <c r="P1277" s="307"/>
      <c r="Q1277" s="307"/>
      <c r="R1277" s="307"/>
      <c r="S1277" s="307"/>
      <c r="T1277" s="307"/>
      <c r="U1277" s="307"/>
    </row>
    <row r="1278" spans="1:21" s="17" customFormat="1" ht="12.75">
      <c r="A1278" s="9"/>
      <c r="B1278" s="90"/>
      <c r="C1278" s="12"/>
      <c r="D1278" s="92"/>
      <c r="E1278" s="97"/>
      <c r="F1278" s="197"/>
      <c r="G1278" s="306"/>
      <c r="H1278" s="307"/>
      <c r="I1278" s="307"/>
      <c r="J1278" s="307"/>
      <c r="K1278" s="307"/>
      <c r="L1278" s="307"/>
      <c r="M1278" s="307"/>
      <c r="N1278" s="307"/>
      <c r="O1278" s="307"/>
      <c r="P1278" s="307"/>
      <c r="Q1278" s="307"/>
      <c r="R1278" s="307"/>
      <c r="S1278" s="307"/>
      <c r="T1278" s="307"/>
      <c r="U1278" s="307"/>
    </row>
    <row r="1279" spans="1:21" s="17" customFormat="1" ht="13.5" thickBot="1">
      <c r="A1279" s="9"/>
      <c r="B1279" s="90"/>
      <c r="C1279" s="12"/>
      <c r="D1279" s="92"/>
      <c r="E1279" s="97"/>
      <c r="F1279" s="197"/>
      <c r="G1279" s="306"/>
      <c r="H1279" s="307" t="s">
        <v>339</v>
      </c>
      <c r="I1279" s="307"/>
      <c r="J1279" s="307"/>
      <c r="K1279" s="307"/>
      <c r="L1279" s="307"/>
      <c r="M1279" s="307"/>
      <c r="N1279" s="307"/>
      <c r="O1279" s="307"/>
      <c r="P1279" s="307"/>
      <c r="Q1279" s="307"/>
      <c r="R1279" s="307"/>
      <c r="S1279" s="307"/>
      <c r="T1279" s="307"/>
      <c r="U1279" s="307"/>
    </row>
    <row r="1280" spans="1:21" s="17" customFormat="1" ht="12.75">
      <c r="A1280" s="290" t="s">
        <v>193</v>
      </c>
      <c r="B1280" s="291"/>
      <c r="C1280" s="292"/>
      <c r="D1280" s="293"/>
      <c r="E1280" s="294"/>
      <c r="F1280" s="340"/>
      <c r="G1280" s="306"/>
      <c r="H1280" s="307">
        <f>F1280-19500</f>
        <v>-19500</v>
      </c>
      <c r="I1280" s="307"/>
      <c r="J1280" s="307"/>
      <c r="K1280" s="307"/>
      <c r="L1280" s="307"/>
      <c r="M1280" s="307"/>
      <c r="N1280" s="307"/>
      <c r="O1280" s="307"/>
      <c r="P1280" s="307"/>
      <c r="Q1280" s="307"/>
      <c r="R1280" s="307"/>
      <c r="S1280" s="307"/>
      <c r="T1280" s="307"/>
      <c r="U1280" s="307"/>
    </row>
    <row r="1281" spans="1:21" s="17" customFormat="1" ht="12.75">
      <c r="A1281" s="10"/>
      <c r="B1281" s="158" t="s">
        <v>295</v>
      </c>
      <c r="C1281" s="123"/>
      <c r="D1281" s="100"/>
      <c r="E1281" s="165"/>
      <c r="F1281" s="190"/>
      <c r="G1281" s="306"/>
      <c r="H1281" s="307"/>
      <c r="I1281" s="307"/>
      <c r="J1281" s="307"/>
      <c r="K1281" s="307"/>
      <c r="L1281" s="307"/>
      <c r="M1281" s="307"/>
      <c r="N1281" s="307"/>
      <c r="O1281" s="307"/>
      <c r="P1281" s="307"/>
      <c r="Q1281" s="307"/>
      <c r="R1281" s="307"/>
      <c r="S1281" s="307"/>
      <c r="T1281" s="307"/>
      <c r="U1281" s="307"/>
    </row>
    <row r="1282" spans="1:21" s="17" customFormat="1" ht="12.75">
      <c r="A1282" s="8"/>
      <c r="B1282" s="82" t="s">
        <v>99</v>
      </c>
      <c r="C1282" s="15"/>
      <c r="D1282" s="108"/>
      <c r="E1282" s="160"/>
      <c r="F1282" s="188"/>
      <c r="G1282" s="306"/>
      <c r="H1282" s="307"/>
      <c r="I1282" s="307"/>
      <c r="J1282" s="307"/>
      <c r="K1282" s="307"/>
      <c r="L1282" s="307"/>
      <c r="M1282" s="307"/>
      <c r="N1282" s="307"/>
      <c r="O1282" s="307"/>
      <c r="P1282" s="307"/>
      <c r="Q1282" s="307"/>
      <c r="R1282" s="307"/>
      <c r="S1282" s="307"/>
      <c r="T1282" s="307"/>
      <c r="U1282" s="307"/>
    </row>
    <row r="1283" spans="1:21" s="17" customFormat="1" ht="12.75">
      <c r="A1283" s="2" t="s">
        <v>100</v>
      </c>
      <c r="B1283" s="114" t="s">
        <v>98</v>
      </c>
      <c r="C1283" s="119"/>
      <c r="D1283" s="28"/>
      <c r="E1283" s="165"/>
      <c r="F1283" s="187"/>
      <c r="G1283" s="306"/>
      <c r="H1283" s="307"/>
      <c r="I1283" s="307"/>
      <c r="J1283" s="307"/>
      <c r="K1283" s="307"/>
      <c r="L1283" s="307"/>
      <c r="M1283" s="307"/>
      <c r="N1283" s="307"/>
      <c r="O1283" s="307"/>
      <c r="P1283" s="307"/>
      <c r="Q1283" s="307"/>
      <c r="R1283" s="307"/>
      <c r="S1283" s="307"/>
      <c r="T1283" s="307"/>
      <c r="U1283" s="307"/>
    </row>
    <row r="1284" spans="1:21" s="17" customFormat="1" ht="12.75">
      <c r="A1284" s="5"/>
      <c r="B1284" s="70"/>
      <c r="C1284" s="15"/>
      <c r="D1284" s="16"/>
      <c r="E1284" s="160"/>
      <c r="F1284" s="192"/>
      <c r="G1284" s="306"/>
      <c r="H1284" s="307"/>
      <c r="I1284" s="307"/>
      <c r="J1284" s="307"/>
      <c r="K1284" s="307"/>
      <c r="L1284" s="307"/>
      <c r="M1284" s="307"/>
      <c r="N1284" s="307"/>
      <c r="O1284" s="307"/>
      <c r="P1284" s="307"/>
      <c r="Q1284" s="307"/>
      <c r="R1284" s="307"/>
      <c r="S1284" s="307"/>
      <c r="T1284" s="307"/>
      <c r="U1284" s="307"/>
    </row>
    <row r="1285" spans="1:21" s="17" customFormat="1" ht="12.75">
      <c r="A1285" s="54" t="s">
        <v>33</v>
      </c>
      <c r="B1285" s="55" t="s">
        <v>34</v>
      </c>
      <c r="C1285" s="121" t="s">
        <v>35</v>
      </c>
      <c r="D1285" s="35" t="s">
        <v>139</v>
      </c>
      <c r="E1285" s="196" t="s">
        <v>36</v>
      </c>
      <c r="F1285" s="204" t="s">
        <v>40</v>
      </c>
      <c r="G1285" s="306"/>
      <c r="H1285" s="307"/>
      <c r="I1285" s="307"/>
      <c r="J1285" s="307"/>
      <c r="K1285" s="307"/>
      <c r="L1285" s="307"/>
      <c r="M1285" s="307"/>
      <c r="N1285" s="307"/>
      <c r="O1285" s="307"/>
      <c r="P1285" s="307"/>
      <c r="Q1285" s="307"/>
      <c r="R1285" s="307"/>
      <c r="S1285" s="307"/>
      <c r="T1285" s="307"/>
      <c r="U1285" s="307"/>
    </row>
    <row r="1286" spans="1:21" s="17" customFormat="1" ht="12.75">
      <c r="A1286" s="86"/>
      <c r="B1286" s="87"/>
      <c r="C1286" s="127"/>
      <c r="D1286" s="89"/>
      <c r="E1286" s="351" t="s">
        <v>250</v>
      </c>
      <c r="F1286" s="351"/>
      <c r="G1286" s="306"/>
      <c r="H1286" s="307"/>
      <c r="I1286" s="307"/>
      <c r="J1286" s="307"/>
      <c r="K1286" s="307"/>
      <c r="L1286" s="307"/>
      <c r="M1286" s="307"/>
      <c r="N1286" s="307"/>
      <c r="O1286" s="307"/>
      <c r="P1286" s="307"/>
      <c r="Q1286" s="307"/>
      <c r="R1286" s="307"/>
      <c r="S1286" s="307"/>
      <c r="T1286" s="307"/>
      <c r="U1286" s="307"/>
    </row>
    <row r="1287" spans="1:21" s="17" customFormat="1" ht="12.75">
      <c r="A1287" s="86" t="s">
        <v>53</v>
      </c>
      <c r="B1287" s="129" t="s">
        <v>101</v>
      </c>
      <c r="C1287" s="127"/>
      <c r="D1287" s="89"/>
      <c r="E1287" s="207"/>
      <c r="F1287" s="197"/>
      <c r="G1287" s="306"/>
      <c r="H1287" s="307"/>
      <c r="I1287" s="307"/>
      <c r="J1287" s="307"/>
      <c r="K1287" s="307"/>
      <c r="L1287" s="307"/>
      <c r="M1287" s="307"/>
      <c r="N1287" s="307"/>
      <c r="O1287" s="307"/>
      <c r="P1287" s="307"/>
      <c r="Q1287" s="307"/>
      <c r="R1287" s="307"/>
      <c r="S1287" s="307"/>
      <c r="T1287" s="307"/>
      <c r="U1287" s="307"/>
    </row>
    <row r="1288" spans="1:21" s="17" customFormat="1" ht="12.75">
      <c r="A1288" s="86"/>
      <c r="B1288" s="25" t="s">
        <v>102</v>
      </c>
      <c r="C1288" s="12" t="s">
        <v>104</v>
      </c>
      <c r="D1288" s="93">
        <v>1</v>
      </c>
      <c r="E1288" s="339">
        <v>15000</v>
      </c>
      <c r="F1288" s="339">
        <f>E1288*D1288</f>
        <v>15000</v>
      </c>
      <c r="G1288" s="306"/>
      <c r="H1288" s="307"/>
      <c r="I1288" s="307"/>
      <c r="J1288" s="307"/>
      <c r="K1288" s="307"/>
      <c r="L1288" s="307"/>
      <c r="M1288" s="307"/>
      <c r="N1288" s="307"/>
      <c r="O1288" s="307"/>
      <c r="P1288" s="307"/>
      <c r="Q1288" s="307"/>
      <c r="R1288" s="307"/>
      <c r="S1288" s="307"/>
      <c r="T1288" s="307"/>
      <c r="U1288" s="307"/>
    </row>
    <row r="1289" spans="1:21" s="17" customFormat="1" ht="12.75">
      <c r="A1289" s="86"/>
      <c r="B1289" s="25"/>
      <c r="C1289" s="127"/>
      <c r="D1289" s="89"/>
      <c r="E1289" s="207"/>
      <c r="F1289" s="197"/>
      <c r="G1289" s="306"/>
      <c r="H1289" s="307"/>
      <c r="I1289" s="307"/>
      <c r="J1289" s="307"/>
      <c r="K1289" s="307"/>
      <c r="L1289" s="307"/>
      <c r="M1289" s="307"/>
      <c r="N1289" s="307"/>
      <c r="O1289" s="307"/>
      <c r="P1289" s="307"/>
      <c r="Q1289" s="307"/>
      <c r="R1289" s="307"/>
      <c r="S1289" s="307"/>
      <c r="T1289" s="307"/>
      <c r="U1289" s="307"/>
    </row>
    <row r="1290" spans="1:21" s="17" customFormat="1" ht="12.75">
      <c r="A1290" s="86"/>
      <c r="B1290" s="25" t="s">
        <v>103</v>
      </c>
      <c r="C1290" s="12" t="s">
        <v>27</v>
      </c>
      <c r="D1290" s="135">
        <f>E1288</f>
        <v>15000</v>
      </c>
      <c r="E1290" s="200"/>
      <c r="F1290" s="339"/>
      <c r="G1290" s="306"/>
      <c r="H1290" s="307"/>
      <c r="I1290" s="307">
        <f>3.5/50</f>
        <v>0.07</v>
      </c>
      <c r="J1290" s="307"/>
      <c r="K1290" s="307"/>
      <c r="L1290" s="307"/>
      <c r="M1290" s="307"/>
      <c r="N1290" s="307"/>
      <c r="O1290" s="307"/>
      <c r="P1290" s="307"/>
      <c r="Q1290" s="307"/>
      <c r="R1290" s="307"/>
      <c r="S1290" s="307"/>
      <c r="T1290" s="307"/>
      <c r="U1290" s="307"/>
    </row>
    <row r="1291" spans="1:21" s="17" customFormat="1" ht="12.75">
      <c r="A1291" s="86"/>
      <c r="B1291" s="25"/>
      <c r="C1291" s="12"/>
      <c r="D1291" s="135"/>
      <c r="E1291" s="202"/>
      <c r="F1291" s="197"/>
      <c r="G1291" s="306"/>
      <c r="H1291" s="307"/>
      <c r="I1291" s="307"/>
      <c r="J1291" s="307"/>
      <c r="K1291" s="307"/>
      <c r="L1291" s="307"/>
      <c r="M1291" s="307"/>
      <c r="N1291" s="307"/>
      <c r="O1291" s="307"/>
      <c r="P1291" s="307"/>
      <c r="Q1291" s="307"/>
      <c r="R1291" s="307"/>
      <c r="S1291" s="307"/>
      <c r="T1291" s="307"/>
      <c r="U1291" s="307"/>
    </row>
    <row r="1292" spans="1:21" s="17" customFormat="1" ht="12.75">
      <c r="A1292" s="86"/>
      <c r="B1292" s="129"/>
      <c r="C1292" s="127"/>
      <c r="D1292" s="89"/>
      <c r="E1292" s="207"/>
      <c r="F1292" s="197"/>
      <c r="G1292" s="306"/>
      <c r="H1292" s="307"/>
      <c r="I1292" s="307"/>
      <c r="J1292" s="307"/>
      <c r="K1292" s="307"/>
      <c r="L1292" s="307"/>
      <c r="M1292" s="307"/>
      <c r="N1292" s="307"/>
      <c r="O1292" s="307"/>
      <c r="P1292" s="307"/>
      <c r="Q1292" s="307"/>
      <c r="R1292" s="307"/>
      <c r="S1292" s="307"/>
      <c r="T1292" s="307"/>
      <c r="U1292" s="307"/>
    </row>
    <row r="1293" spans="1:21" s="17" customFormat="1" ht="12.75">
      <c r="A1293" s="86"/>
      <c r="B1293" s="25"/>
      <c r="C1293" s="12"/>
      <c r="D1293" s="93"/>
      <c r="E1293" s="97"/>
      <c r="F1293" s="197"/>
      <c r="G1293" s="306"/>
      <c r="H1293" s="307"/>
      <c r="I1293" s="307"/>
      <c r="J1293" s="307"/>
      <c r="K1293" s="307"/>
      <c r="L1293" s="307"/>
      <c r="M1293" s="307"/>
      <c r="N1293" s="307"/>
      <c r="O1293" s="307"/>
      <c r="P1293" s="307"/>
      <c r="Q1293" s="307"/>
      <c r="R1293" s="307"/>
      <c r="S1293" s="307"/>
      <c r="T1293" s="307"/>
      <c r="U1293" s="307"/>
    </row>
    <row r="1294" spans="1:21" s="17" customFormat="1" ht="12.75">
      <c r="A1294" s="86"/>
      <c r="B1294" s="25"/>
      <c r="C1294" s="127"/>
      <c r="D1294" s="89"/>
      <c r="E1294" s="207"/>
      <c r="F1294" s="197"/>
      <c r="G1294" s="306"/>
      <c r="H1294" s="307"/>
      <c r="I1294" s="307"/>
      <c r="J1294" s="307"/>
      <c r="K1294" s="307"/>
      <c r="L1294" s="307"/>
      <c r="M1294" s="307"/>
      <c r="N1294" s="307"/>
      <c r="O1294" s="307"/>
      <c r="P1294" s="307"/>
      <c r="Q1294" s="307"/>
      <c r="R1294" s="307"/>
      <c r="S1294" s="307"/>
      <c r="T1294" s="307"/>
      <c r="U1294" s="307"/>
    </row>
    <row r="1295" spans="1:21" s="17" customFormat="1" ht="12.75">
      <c r="A1295" s="86"/>
      <c r="B1295" s="25"/>
      <c r="C1295" s="12"/>
      <c r="D1295" s="93"/>
      <c r="E1295" s="97"/>
      <c r="F1295" s="197"/>
      <c r="G1295" s="306"/>
      <c r="H1295" s="307"/>
      <c r="I1295" s="307"/>
      <c r="J1295" s="307"/>
      <c r="K1295" s="307"/>
      <c r="L1295" s="307"/>
      <c r="M1295" s="307"/>
      <c r="N1295" s="307"/>
      <c r="O1295" s="307"/>
      <c r="P1295" s="307"/>
      <c r="Q1295" s="307"/>
      <c r="R1295" s="307"/>
      <c r="S1295" s="307"/>
      <c r="T1295" s="307"/>
      <c r="U1295" s="307"/>
    </row>
    <row r="1296" spans="1:21" s="17" customFormat="1" ht="12.75">
      <c r="A1296" s="86"/>
      <c r="B1296" s="25"/>
      <c r="C1296" s="12"/>
      <c r="D1296" s="93"/>
      <c r="E1296" s="97"/>
      <c r="F1296" s="197"/>
      <c r="G1296" s="306"/>
      <c r="H1296" s="307"/>
      <c r="I1296" s="307"/>
      <c r="J1296" s="307"/>
      <c r="K1296" s="307"/>
      <c r="L1296" s="307"/>
      <c r="M1296" s="307"/>
      <c r="N1296" s="307"/>
      <c r="O1296" s="307"/>
      <c r="P1296" s="307"/>
      <c r="Q1296" s="307"/>
      <c r="R1296" s="307"/>
      <c r="S1296" s="307"/>
      <c r="T1296" s="307"/>
      <c r="U1296" s="307"/>
    </row>
    <row r="1297" spans="1:21" s="17" customFormat="1" ht="12.75">
      <c r="A1297" s="86"/>
      <c r="B1297" s="25"/>
      <c r="C1297" s="12"/>
      <c r="D1297" s="93"/>
      <c r="E1297" s="97"/>
      <c r="F1297" s="197"/>
      <c r="G1297" s="306"/>
      <c r="H1297" s="307"/>
      <c r="I1297" s="307"/>
      <c r="J1297" s="307"/>
      <c r="K1297" s="307"/>
      <c r="L1297" s="307"/>
      <c r="M1297" s="307"/>
      <c r="N1297" s="307"/>
      <c r="O1297" s="307"/>
      <c r="P1297" s="307"/>
      <c r="Q1297" s="307"/>
      <c r="R1297" s="307"/>
      <c r="S1297" s="307"/>
      <c r="T1297" s="307"/>
      <c r="U1297" s="307"/>
    </row>
    <row r="1298" spans="1:21" s="17" customFormat="1" ht="12.75">
      <c r="A1298" s="86"/>
      <c r="B1298" s="25"/>
      <c r="C1298" s="12"/>
      <c r="D1298" s="93"/>
      <c r="E1298" s="97"/>
      <c r="F1298" s="197"/>
      <c r="G1298" s="306"/>
      <c r="H1298" s="307"/>
      <c r="I1298" s="307"/>
      <c r="J1298" s="307"/>
      <c r="K1298" s="307"/>
      <c r="L1298" s="307"/>
      <c r="M1298" s="307"/>
      <c r="N1298" s="307"/>
      <c r="O1298" s="307"/>
      <c r="P1298" s="307"/>
      <c r="Q1298" s="307"/>
      <c r="R1298" s="307"/>
      <c r="S1298" s="307"/>
      <c r="T1298" s="307"/>
      <c r="U1298" s="307"/>
    </row>
    <row r="1299" spans="1:21" s="17" customFormat="1" ht="12.75">
      <c r="A1299" s="86"/>
      <c r="B1299" s="25"/>
      <c r="C1299" s="12"/>
      <c r="D1299" s="93"/>
      <c r="E1299" s="97"/>
      <c r="F1299" s="197"/>
      <c r="G1299" s="306"/>
      <c r="H1299" s="307"/>
      <c r="I1299" s="307"/>
      <c r="J1299" s="307"/>
      <c r="K1299" s="307"/>
      <c r="L1299" s="307"/>
      <c r="M1299" s="307"/>
      <c r="N1299" s="307"/>
      <c r="O1299" s="307"/>
      <c r="P1299" s="307"/>
      <c r="Q1299" s="307"/>
      <c r="R1299" s="307"/>
      <c r="S1299" s="307"/>
      <c r="T1299" s="307"/>
      <c r="U1299" s="307"/>
    </row>
    <row r="1300" spans="1:21" s="17" customFormat="1" ht="12.75">
      <c r="A1300" s="86"/>
      <c r="B1300" s="25"/>
      <c r="C1300" s="12"/>
      <c r="D1300" s="93"/>
      <c r="E1300" s="97"/>
      <c r="F1300" s="197"/>
      <c r="G1300" s="306"/>
      <c r="H1300" s="307"/>
      <c r="I1300" s="307"/>
      <c r="J1300" s="307"/>
      <c r="K1300" s="307"/>
      <c r="L1300" s="307"/>
      <c r="M1300" s="307"/>
      <c r="N1300" s="307"/>
      <c r="O1300" s="307"/>
      <c r="P1300" s="307"/>
      <c r="Q1300" s="307"/>
      <c r="R1300" s="307"/>
      <c r="S1300" s="307"/>
      <c r="T1300" s="307"/>
      <c r="U1300" s="307"/>
    </row>
    <row r="1301" spans="1:21" s="17" customFormat="1" ht="12.75">
      <c r="A1301" s="86"/>
      <c r="B1301" s="25"/>
      <c r="C1301" s="12"/>
      <c r="D1301" s="93"/>
      <c r="E1301" s="97"/>
      <c r="F1301" s="197"/>
      <c r="G1301" s="306"/>
      <c r="H1301" s="307"/>
      <c r="I1301" s="307"/>
      <c r="J1301" s="307"/>
      <c r="K1301" s="307"/>
      <c r="L1301" s="307"/>
      <c r="M1301" s="307"/>
      <c r="N1301" s="307"/>
      <c r="O1301" s="307"/>
      <c r="P1301" s="307"/>
      <c r="Q1301" s="307"/>
      <c r="R1301" s="307"/>
      <c r="S1301" s="307"/>
      <c r="T1301" s="307"/>
      <c r="U1301" s="307"/>
    </row>
    <row r="1302" spans="1:21" s="17" customFormat="1" ht="12.75">
      <c r="A1302" s="86"/>
      <c r="B1302" s="25"/>
      <c r="C1302" s="12"/>
      <c r="D1302" s="93"/>
      <c r="E1302" s="97"/>
      <c r="F1302" s="197"/>
      <c r="G1302" s="306"/>
      <c r="H1302" s="307"/>
      <c r="I1302" s="307"/>
      <c r="J1302" s="307"/>
      <c r="K1302" s="307"/>
      <c r="L1302" s="307"/>
      <c r="M1302" s="307"/>
      <c r="N1302" s="307"/>
      <c r="O1302" s="307"/>
      <c r="P1302" s="307"/>
      <c r="Q1302" s="307"/>
      <c r="R1302" s="307"/>
      <c r="S1302" s="307"/>
      <c r="T1302" s="307"/>
      <c r="U1302" s="307"/>
    </row>
    <row r="1303" spans="1:21" s="17" customFormat="1" ht="12.75">
      <c r="A1303" s="86"/>
      <c r="B1303" s="25"/>
      <c r="C1303" s="12"/>
      <c r="D1303" s="93"/>
      <c r="E1303" s="97"/>
      <c r="F1303" s="197"/>
      <c r="G1303" s="306"/>
      <c r="H1303" s="307"/>
      <c r="I1303" s="307"/>
      <c r="J1303" s="307"/>
      <c r="K1303" s="307"/>
      <c r="L1303" s="307"/>
      <c r="M1303" s="307"/>
      <c r="N1303" s="307"/>
      <c r="O1303" s="307"/>
      <c r="P1303" s="307"/>
      <c r="Q1303" s="307"/>
      <c r="R1303" s="307"/>
      <c r="S1303" s="307"/>
      <c r="T1303" s="307"/>
      <c r="U1303" s="307"/>
    </row>
    <row r="1304" spans="1:21" s="17" customFormat="1" ht="12.75">
      <c r="A1304" s="86"/>
      <c r="B1304" s="25"/>
      <c r="C1304" s="12"/>
      <c r="D1304" s="93"/>
      <c r="E1304" s="97"/>
      <c r="F1304" s="197"/>
      <c r="G1304" s="306"/>
      <c r="H1304" s="307"/>
      <c r="I1304" s="307"/>
      <c r="J1304" s="307"/>
      <c r="K1304" s="307"/>
      <c r="L1304" s="307"/>
      <c r="M1304" s="307"/>
      <c r="N1304" s="307"/>
      <c r="O1304" s="307"/>
      <c r="P1304" s="307"/>
      <c r="Q1304" s="307"/>
      <c r="R1304" s="307"/>
      <c r="S1304" s="307"/>
      <c r="T1304" s="307"/>
      <c r="U1304" s="307"/>
    </row>
    <row r="1305" spans="1:21" s="17" customFormat="1" ht="12.75">
      <c r="A1305" s="86"/>
      <c r="B1305" s="25"/>
      <c r="C1305" s="12"/>
      <c r="D1305" s="93"/>
      <c r="E1305" s="97"/>
      <c r="F1305" s="197"/>
      <c r="G1305" s="306"/>
      <c r="H1305" s="307"/>
      <c r="I1305" s="307"/>
      <c r="J1305" s="307"/>
      <c r="K1305" s="307"/>
      <c r="L1305" s="307"/>
      <c r="M1305" s="307"/>
      <c r="N1305" s="307"/>
      <c r="O1305" s="307"/>
      <c r="P1305" s="307"/>
      <c r="Q1305" s="307"/>
      <c r="R1305" s="307"/>
      <c r="S1305" s="307"/>
      <c r="T1305" s="307"/>
      <c r="U1305" s="307"/>
    </row>
    <row r="1306" spans="1:21" s="17" customFormat="1" ht="12.75">
      <c r="A1306" s="86"/>
      <c r="B1306" s="25"/>
      <c r="C1306" s="12"/>
      <c r="D1306" s="93"/>
      <c r="E1306" s="97"/>
      <c r="F1306" s="197"/>
      <c r="G1306" s="306"/>
      <c r="H1306" s="307"/>
      <c r="I1306" s="307"/>
      <c r="J1306" s="307"/>
      <c r="K1306" s="307"/>
      <c r="L1306" s="307"/>
      <c r="M1306" s="307"/>
      <c r="N1306" s="307"/>
      <c r="O1306" s="307"/>
      <c r="P1306" s="307"/>
      <c r="Q1306" s="307"/>
      <c r="R1306" s="307"/>
      <c r="S1306" s="307"/>
      <c r="T1306" s="307"/>
      <c r="U1306" s="307"/>
    </row>
    <row r="1307" spans="1:21" s="17" customFormat="1" ht="12.75">
      <c r="A1307" s="86"/>
      <c r="B1307" s="25"/>
      <c r="C1307" s="12"/>
      <c r="D1307" s="93"/>
      <c r="E1307" s="97"/>
      <c r="F1307" s="197"/>
      <c r="G1307" s="306"/>
      <c r="H1307" s="307"/>
      <c r="I1307" s="307"/>
      <c r="J1307" s="307"/>
      <c r="K1307" s="307"/>
      <c r="L1307" s="307"/>
      <c r="M1307" s="307"/>
      <c r="N1307" s="307"/>
      <c r="O1307" s="307"/>
      <c r="P1307" s="307"/>
      <c r="Q1307" s="307"/>
      <c r="R1307" s="307"/>
      <c r="S1307" s="307"/>
      <c r="T1307" s="307"/>
      <c r="U1307" s="307"/>
    </row>
    <row r="1308" spans="1:21" s="17" customFormat="1" ht="12.75">
      <c r="A1308" s="86"/>
      <c r="B1308" s="25"/>
      <c r="C1308" s="12"/>
      <c r="D1308" s="93"/>
      <c r="E1308" s="97"/>
      <c r="F1308" s="197"/>
      <c r="G1308" s="306"/>
      <c r="H1308" s="307"/>
      <c r="I1308" s="307"/>
      <c r="J1308" s="307"/>
      <c r="K1308" s="307"/>
      <c r="L1308" s="307"/>
      <c r="M1308" s="307"/>
      <c r="N1308" s="307"/>
      <c r="O1308" s="307"/>
      <c r="P1308" s="307"/>
      <c r="Q1308" s="307"/>
      <c r="R1308" s="307"/>
      <c r="S1308" s="307"/>
      <c r="T1308" s="307"/>
      <c r="U1308" s="307"/>
    </row>
    <row r="1309" spans="1:21" s="17" customFormat="1" ht="12.75">
      <c r="A1309" s="86"/>
      <c r="B1309" s="25"/>
      <c r="C1309" s="12"/>
      <c r="D1309" s="93"/>
      <c r="E1309" s="97"/>
      <c r="F1309" s="197"/>
      <c r="G1309" s="306"/>
      <c r="H1309" s="307"/>
      <c r="I1309" s="307"/>
      <c r="J1309" s="307"/>
      <c r="K1309" s="307"/>
      <c r="L1309" s="307"/>
      <c r="M1309" s="307"/>
      <c r="N1309" s="307"/>
      <c r="O1309" s="307"/>
      <c r="P1309" s="307"/>
      <c r="Q1309" s="307"/>
      <c r="R1309" s="307"/>
      <c r="S1309" s="307"/>
      <c r="T1309" s="307"/>
      <c r="U1309" s="307"/>
    </row>
    <row r="1310" spans="1:21" s="17" customFormat="1" ht="12.75">
      <c r="A1310" s="86"/>
      <c r="B1310" s="25"/>
      <c r="C1310" s="12"/>
      <c r="D1310" s="93"/>
      <c r="E1310" s="97"/>
      <c r="F1310" s="197"/>
      <c r="G1310" s="306"/>
      <c r="H1310" s="307"/>
      <c r="I1310" s="307"/>
      <c r="J1310" s="307"/>
      <c r="K1310" s="307"/>
      <c r="L1310" s="307"/>
      <c r="M1310" s="307"/>
      <c r="N1310" s="307"/>
      <c r="O1310" s="307"/>
      <c r="P1310" s="307"/>
      <c r="Q1310" s="307"/>
      <c r="R1310" s="307"/>
      <c r="S1310" s="307"/>
      <c r="T1310" s="307"/>
      <c r="U1310" s="307"/>
    </row>
    <row r="1311" spans="1:21" s="17" customFormat="1" ht="12.75">
      <c r="A1311" s="86"/>
      <c r="B1311" s="25"/>
      <c r="C1311" s="12"/>
      <c r="D1311" s="93"/>
      <c r="E1311" s="97"/>
      <c r="F1311" s="197"/>
      <c r="G1311" s="306"/>
      <c r="H1311" s="307"/>
      <c r="I1311" s="307"/>
      <c r="J1311" s="307"/>
      <c r="K1311" s="307"/>
      <c r="L1311" s="307"/>
      <c r="M1311" s="307"/>
      <c r="N1311" s="307"/>
      <c r="O1311" s="307"/>
      <c r="P1311" s="307"/>
      <c r="Q1311" s="307"/>
      <c r="R1311" s="307"/>
      <c r="S1311" s="307"/>
      <c r="T1311" s="307"/>
      <c r="U1311" s="307"/>
    </row>
    <row r="1312" spans="1:21" s="17" customFormat="1" ht="12.75">
      <c r="A1312" s="86"/>
      <c r="B1312" s="25"/>
      <c r="C1312" s="12"/>
      <c r="D1312" s="93"/>
      <c r="E1312" s="97"/>
      <c r="F1312" s="197"/>
      <c r="G1312" s="306"/>
      <c r="H1312" s="307"/>
      <c r="I1312" s="307"/>
      <c r="J1312" s="307"/>
      <c r="K1312" s="307"/>
      <c r="L1312" s="307"/>
      <c r="M1312" s="307"/>
      <c r="N1312" s="307"/>
      <c r="O1312" s="307"/>
      <c r="P1312" s="307"/>
      <c r="Q1312" s="307"/>
      <c r="R1312" s="307"/>
      <c r="S1312" s="307"/>
      <c r="T1312" s="307"/>
      <c r="U1312" s="307"/>
    </row>
    <row r="1313" spans="1:21" s="17" customFormat="1" ht="12.75">
      <c r="A1313" s="86"/>
      <c r="B1313" s="25"/>
      <c r="C1313" s="12"/>
      <c r="D1313" s="93"/>
      <c r="E1313" s="97"/>
      <c r="F1313" s="197"/>
      <c r="G1313" s="306"/>
      <c r="H1313" s="307"/>
      <c r="I1313" s="307"/>
      <c r="J1313" s="307"/>
      <c r="K1313" s="307"/>
      <c r="L1313" s="307"/>
      <c r="M1313" s="307"/>
      <c r="N1313" s="307"/>
      <c r="O1313" s="307"/>
      <c r="P1313" s="307"/>
      <c r="Q1313" s="307"/>
      <c r="R1313" s="307"/>
      <c r="S1313" s="307"/>
      <c r="T1313" s="307"/>
      <c r="U1313" s="307"/>
    </row>
    <row r="1314" spans="1:21" s="17" customFormat="1" ht="12.75">
      <c r="A1314" s="86"/>
      <c r="B1314" s="25"/>
      <c r="C1314" s="12"/>
      <c r="D1314" s="93"/>
      <c r="E1314" s="97"/>
      <c r="F1314" s="197"/>
      <c r="G1314" s="306"/>
      <c r="H1314" s="307"/>
      <c r="I1314" s="307"/>
      <c r="J1314" s="307"/>
      <c r="K1314" s="307"/>
      <c r="L1314" s="307"/>
      <c r="M1314" s="307"/>
      <c r="N1314" s="307"/>
      <c r="O1314" s="307"/>
      <c r="P1314" s="307"/>
      <c r="Q1314" s="307"/>
      <c r="R1314" s="307"/>
      <c r="S1314" s="307"/>
      <c r="T1314" s="307"/>
      <c r="U1314" s="307"/>
    </row>
    <row r="1315" spans="1:21" s="17" customFormat="1" ht="12.75">
      <c r="A1315" s="86"/>
      <c r="B1315" s="25"/>
      <c r="C1315" s="12"/>
      <c r="D1315" s="93"/>
      <c r="E1315" s="97"/>
      <c r="F1315" s="197"/>
      <c r="G1315" s="306"/>
      <c r="H1315" s="307"/>
      <c r="I1315" s="307"/>
      <c r="J1315" s="307"/>
      <c r="K1315" s="307"/>
      <c r="L1315" s="307"/>
      <c r="M1315" s="307"/>
      <c r="N1315" s="307"/>
      <c r="O1315" s="307"/>
      <c r="P1315" s="307"/>
      <c r="Q1315" s="307"/>
      <c r="R1315" s="307"/>
      <c r="S1315" s="307"/>
      <c r="T1315" s="307"/>
      <c r="U1315" s="307"/>
    </row>
    <row r="1316" spans="1:21" s="17" customFormat="1" ht="12.75">
      <c r="A1316" s="86"/>
      <c r="B1316" s="25"/>
      <c r="C1316" s="12"/>
      <c r="D1316" s="93"/>
      <c r="E1316" s="97"/>
      <c r="F1316" s="197"/>
      <c r="G1316" s="306"/>
      <c r="H1316" s="307"/>
      <c r="I1316" s="307"/>
      <c r="J1316" s="307"/>
      <c r="K1316" s="307"/>
      <c r="L1316" s="307"/>
      <c r="M1316" s="307"/>
      <c r="N1316" s="307"/>
      <c r="O1316" s="307"/>
      <c r="P1316" s="307"/>
      <c r="Q1316" s="307"/>
      <c r="R1316" s="307"/>
      <c r="S1316" s="307"/>
      <c r="T1316" s="307"/>
      <c r="U1316" s="307"/>
    </row>
    <row r="1317" spans="1:21" s="17" customFormat="1" ht="12.75">
      <c r="A1317" s="86"/>
      <c r="B1317" s="25"/>
      <c r="C1317" s="12"/>
      <c r="D1317" s="93"/>
      <c r="E1317" s="97"/>
      <c r="F1317" s="197"/>
      <c r="G1317" s="306"/>
      <c r="H1317" s="307"/>
      <c r="I1317" s="307"/>
      <c r="J1317" s="307"/>
      <c r="K1317" s="307"/>
      <c r="L1317" s="307"/>
      <c r="M1317" s="307"/>
      <c r="N1317" s="307"/>
      <c r="O1317" s="307"/>
      <c r="P1317" s="307"/>
      <c r="Q1317" s="307"/>
      <c r="R1317" s="307"/>
      <c r="S1317" s="307"/>
      <c r="T1317" s="307"/>
      <c r="U1317" s="307"/>
    </row>
    <row r="1318" spans="1:21" s="17" customFormat="1" ht="12.75">
      <c r="A1318" s="86"/>
      <c r="B1318" s="25"/>
      <c r="C1318" s="12"/>
      <c r="D1318" s="93"/>
      <c r="E1318" s="97"/>
      <c r="F1318" s="197"/>
      <c r="G1318" s="306"/>
      <c r="H1318" s="307"/>
      <c r="I1318" s="307"/>
      <c r="J1318" s="307"/>
      <c r="K1318" s="307"/>
      <c r="L1318" s="307"/>
      <c r="M1318" s="307"/>
      <c r="N1318" s="307"/>
      <c r="O1318" s="307"/>
      <c r="P1318" s="307"/>
      <c r="Q1318" s="307"/>
      <c r="R1318" s="307"/>
      <c r="S1318" s="307"/>
      <c r="T1318" s="307"/>
      <c r="U1318" s="307"/>
    </row>
    <row r="1319" spans="1:21" s="17" customFormat="1" ht="12.75">
      <c r="A1319" s="86"/>
      <c r="B1319" s="25"/>
      <c r="C1319" s="12"/>
      <c r="D1319" s="93"/>
      <c r="E1319" s="97"/>
      <c r="F1319" s="197"/>
      <c r="G1319" s="306"/>
      <c r="H1319" s="307"/>
      <c r="I1319" s="307"/>
      <c r="J1319" s="307"/>
      <c r="K1319" s="307"/>
      <c r="L1319" s="307"/>
      <c r="M1319" s="307"/>
      <c r="N1319" s="307"/>
      <c r="O1319" s="307"/>
      <c r="P1319" s="307"/>
      <c r="Q1319" s="307"/>
      <c r="R1319" s="307"/>
      <c r="S1319" s="307"/>
      <c r="T1319" s="307"/>
      <c r="U1319" s="307"/>
    </row>
    <row r="1320" spans="1:21" s="17" customFormat="1" ht="12.75">
      <c r="A1320" s="86"/>
      <c r="B1320" s="25"/>
      <c r="C1320" s="12"/>
      <c r="D1320" s="93"/>
      <c r="E1320" s="97"/>
      <c r="F1320" s="197"/>
      <c r="G1320" s="306"/>
      <c r="H1320" s="307"/>
      <c r="I1320" s="307"/>
      <c r="J1320" s="307"/>
      <c r="K1320" s="307"/>
      <c r="L1320" s="307"/>
      <c r="M1320" s="307"/>
      <c r="N1320" s="307"/>
      <c r="O1320" s="307"/>
      <c r="P1320" s="307"/>
      <c r="Q1320" s="307"/>
      <c r="R1320" s="307"/>
      <c r="S1320" s="307"/>
      <c r="T1320" s="307"/>
      <c r="U1320" s="307"/>
    </row>
    <row r="1321" spans="1:21" s="17" customFormat="1" ht="12.75">
      <c r="A1321" s="86"/>
      <c r="B1321" s="25"/>
      <c r="C1321" s="12"/>
      <c r="D1321" s="93"/>
      <c r="E1321" s="97"/>
      <c r="F1321" s="197"/>
      <c r="G1321" s="306"/>
      <c r="H1321" s="307"/>
      <c r="I1321" s="307"/>
      <c r="J1321" s="307"/>
      <c r="K1321" s="307"/>
      <c r="L1321" s="307"/>
      <c r="M1321" s="307"/>
      <c r="N1321" s="307"/>
      <c r="O1321" s="307"/>
      <c r="P1321" s="307"/>
      <c r="Q1321" s="307"/>
      <c r="R1321" s="307"/>
      <c r="S1321" s="307"/>
      <c r="T1321" s="307"/>
      <c r="U1321" s="307"/>
    </row>
    <row r="1322" spans="1:21" s="17" customFormat="1" ht="12.75">
      <c r="A1322" s="86"/>
      <c r="B1322" s="25"/>
      <c r="C1322" s="12"/>
      <c r="D1322" s="93"/>
      <c r="E1322" s="97"/>
      <c r="F1322" s="197"/>
      <c r="G1322" s="306"/>
      <c r="H1322" s="307"/>
      <c r="I1322" s="307"/>
      <c r="J1322" s="307"/>
      <c r="K1322" s="307"/>
      <c r="L1322" s="307"/>
      <c r="M1322" s="307"/>
      <c r="N1322" s="307"/>
      <c r="O1322" s="307"/>
      <c r="P1322" s="307"/>
      <c r="Q1322" s="307"/>
      <c r="R1322" s="307"/>
      <c r="S1322" s="307"/>
      <c r="T1322" s="307"/>
      <c r="U1322" s="307"/>
    </row>
    <row r="1323" spans="1:21" s="17" customFormat="1" ht="12.75">
      <c r="A1323" s="86"/>
      <c r="B1323" s="25"/>
      <c r="C1323" s="12"/>
      <c r="D1323" s="93"/>
      <c r="E1323" s="97"/>
      <c r="F1323" s="197"/>
      <c r="G1323" s="306"/>
      <c r="H1323" s="307"/>
      <c r="I1323" s="307"/>
      <c r="J1323" s="307"/>
      <c r="K1323" s="307"/>
      <c r="L1323" s="307"/>
      <c r="M1323" s="307"/>
      <c r="N1323" s="307"/>
      <c r="O1323" s="307"/>
      <c r="P1323" s="307"/>
      <c r="Q1323" s="307"/>
      <c r="R1323" s="307"/>
      <c r="S1323" s="307"/>
      <c r="T1323" s="307"/>
      <c r="U1323" s="307"/>
    </row>
    <row r="1324" spans="1:21" s="17" customFormat="1" ht="12.75">
      <c r="A1324" s="86"/>
      <c r="B1324" s="25"/>
      <c r="C1324" s="12"/>
      <c r="D1324" s="93"/>
      <c r="E1324" s="97"/>
      <c r="F1324" s="197"/>
      <c r="G1324" s="306"/>
      <c r="H1324" s="307"/>
      <c r="I1324" s="307"/>
      <c r="J1324" s="307"/>
      <c r="K1324" s="307"/>
      <c r="L1324" s="307"/>
      <c r="M1324" s="307"/>
      <c r="N1324" s="307"/>
      <c r="O1324" s="307"/>
      <c r="P1324" s="307"/>
      <c r="Q1324" s="307"/>
      <c r="R1324" s="307"/>
      <c r="S1324" s="307"/>
      <c r="T1324" s="307"/>
      <c r="U1324" s="307"/>
    </row>
    <row r="1325" spans="1:21" s="17" customFormat="1" ht="12.75">
      <c r="A1325" s="86"/>
      <c r="B1325" s="25"/>
      <c r="C1325" s="12"/>
      <c r="D1325" s="93"/>
      <c r="E1325" s="97"/>
      <c r="F1325" s="197"/>
      <c r="G1325" s="306"/>
      <c r="H1325" s="307"/>
      <c r="I1325" s="307"/>
      <c r="J1325" s="307"/>
      <c r="K1325" s="307"/>
      <c r="L1325" s="307"/>
      <c r="M1325" s="307"/>
      <c r="N1325" s="307"/>
      <c r="O1325" s="307"/>
      <c r="P1325" s="307"/>
      <c r="Q1325" s="307"/>
      <c r="R1325" s="307"/>
      <c r="S1325" s="307"/>
      <c r="T1325" s="307"/>
      <c r="U1325" s="307"/>
    </row>
    <row r="1326" spans="1:21" s="17" customFormat="1" ht="12.75">
      <c r="A1326" s="86"/>
      <c r="B1326" s="25"/>
      <c r="C1326" s="12"/>
      <c r="D1326" s="93"/>
      <c r="E1326" s="97"/>
      <c r="F1326" s="197"/>
      <c r="G1326" s="306"/>
      <c r="H1326" s="307"/>
      <c r="I1326" s="307"/>
      <c r="J1326" s="307"/>
      <c r="K1326" s="307"/>
      <c r="L1326" s="307"/>
      <c r="M1326" s="307"/>
      <c r="N1326" s="307"/>
      <c r="O1326" s="307"/>
      <c r="P1326" s="307"/>
      <c r="Q1326" s="307"/>
      <c r="R1326" s="307"/>
      <c r="S1326" s="307"/>
      <c r="T1326" s="307"/>
      <c r="U1326" s="307"/>
    </row>
    <row r="1327" spans="1:21" s="17" customFormat="1" ht="12.75">
      <c r="A1327" s="86"/>
      <c r="B1327" s="25"/>
      <c r="C1327" s="12"/>
      <c r="D1327" s="93"/>
      <c r="E1327" s="97"/>
      <c r="F1327" s="197"/>
      <c r="G1327" s="306"/>
      <c r="H1327" s="307"/>
      <c r="I1327" s="307"/>
      <c r="J1327" s="307"/>
      <c r="K1327" s="307"/>
      <c r="L1327" s="307"/>
      <c r="M1327" s="307"/>
      <c r="N1327" s="307"/>
      <c r="O1327" s="307"/>
      <c r="P1327" s="307"/>
      <c r="Q1327" s="307"/>
      <c r="R1327" s="307"/>
      <c r="S1327" s="307"/>
      <c r="T1327" s="307"/>
      <c r="U1327" s="307"/>
    </row>
    <row r="1328" spans="1:21" s="17" customFormat="1" ht="12.75">
      <c r="A1328" s="86"/>
      <c r="B1328" s="25"/>
      <c r="C1328" s="12"/>
      <c r="D1328" s="93"/>
      <c r="E1328" s="97"/>
      <c r="F1328" s="197"/>
      <c r="G1328" s="306"/>
      <c r="H1328" s="307"/>
      <c r="I1328" s="307"/>
      <c r="J1328" s="307"/>
      <c r="K1328" s="307"/>
      <c r="L1328" s="307"/>
      <c r="M1328" s="307"/>
      <c r="N1328" s="307"/>
      <c r="O1328" s="307"/>
      <c r="P1328" s="307"/>
      <c r="Q1328" s="307"/>
      <c r="R1328" s="307"/>
      <c r="S1328" s="307"/>
      <c r="T1328" s="307"/>
      <c r="U1328" s="307"/>
    </row>
    <row r="1329" spans="1:21" s="17" customFormat="1" ht="12.75">
      <c r="A1329" s="86"/>
      <c r="B1329" s="25"/>
      <c r="C1329" s="12"/>
      <c r="D1329" s="93"/>
      <c r="E1329" s="97"/>
      <c r="F1329" s="197"/>
      <c r="G1329" s="306"/>
      <c r="H1329" s="307"/>
      <c r="I1329" s="307"/>
      <c r="J1329" s="307"/>
      <c r="K1329" s="307"/>
      <c r="L1329" s="307"/>
      <c r="M1329" s="307"/>
      <c r="N1329" s="307"/>
      <c r="O1329" s="307"/>
      <c r="P1329" s="307"/>
      <c r="Q1329" s="307"/>
      <c r="R1329" s="307"/>
      <c r="S1329" s="307"/>
      <c r="T1329" s="307"/>
      <c r="U1329" s="307"/>
    </row>
    <row r="1330" spans="1:21" s="17" customFormat="1" ht="12.75">
      <c r="A1330" s="86"/>
      <c r="B1330" s="25"/>
      <c r="C1330" s="12"/>
      <c r="D1330" s="93"/>
      <c r="E1330" s="97"/>
      <c r="F1330" s="197"/>
      <c r="G1330" s="306"/>
      <c r="H1330" s="307"/>
      <c r="I1330" s="307"/>
      <c r="J1330" s="307"/>
      <c r="K1330" s="307"/>
      <c r="L1330" s="307"/>
      <c r="M1330" s="307"/>
      <c r="N1330" s="307"/>
      <c r="O1330" s="307"/>
      <c r="P1330" s="307"/>
      <c r="Q1330" s="307"/>
      <c r="R1330" s="307"/>
      <c r="S1330" s="307"/>
      <c r="T1330" s="307"/>
      <c r="U1330" s="307"/>
    </row>
    <row r="1331" spans="1:21" s="17" customFormat="1" ht="12.75">
      <c r="A1331" s="86"/>
      <c r="B1331" s="25"/>
      <c r="C1331" s="12"/>
      <c r="D1331" s="93"/>
      <c r="E1331" s="97"/>
      <c r="F1331" s="197"/>
      <c r="G1331" s="306"/>
      <c r="H1331" s="307"/>
      <c r="I1331" s="307"/>
      <c r="J1331" s="307"/>
      <c r="K1331" s="307"/>
      <c r="L1331" s="307"/>
      <c r="M1331" s="307"/>
      <c r="N1331" s="307"/>
      <c r="O1331" s="307"/>
      <c r="P1331" s="307"/>
      <c r="Q1331" s="307"/>
      <c r="R1331" s="307"/>
      <c r="S1331" s="307"/>
      <c r="T1331" s="307"/>
      <c r="U1331" s="307"/>
    </row>
    <row r="1332" spans="1:21" s="17" customFormat="1" ht="12.75">
      <c r="A1332" s="86"/>
      <c r="B1332" s="25"/>
      <c r="C1332" s="12"/>
      <c r="D1332" s="93"/>
      <c r="E1332" s="97"/>
      <c r="F1332" s="197"/>
      <c r="G1332" s="306"/>
      <c r="H1332" s="307"/>
      <c r="I1332" s="307"/>
      <c r="J1332" s="307"/>
      <c r="K1332" s="307"/>
      <c r="L1332" s="307"/>
      <c r="M1332" s="307"/>
      <c r="N1332" s="307"/>
      <c r="O1332" s="307"/>
      <c r="P1332" s="307"/>
      <c r="Q1332" s="307"/>
      <c r="R1332" s="307"/>
      <c r="S1332" s="307"/>
      <c r="T1332" s="307"/>
      <c r="U1332" s="307"/>
    </row>
    <row r="1333" spans="1:21" s="17" customFormat="1" ht="12.75">
      <c r="A1333" s="86"/>
      <c r="B1333" s="25"/>
      <c r="C1333" s="12"/>
      <c r="D1333" s="93"/>
      <c r="E1333" s="97"/>
      <c r="F1333" s="197"/>
      <c r="G1333" s="306"/>
      <c r="H1333" s="307"/>
      <c r="I1333" s="307"/>
      <c r="J1333" s="307"/>
      <c r="K1333" s="307"/>
      <c r="L1333" s="307"/>
      <c r="M1333" s="307"/>
      <c r="N1333" s="307"/>
      <c r="O1333" s="307"/>
      <c r="P1333" s="307"/>
      <c r="Q1333" s="307"/>
      <c r="R1333" s="307"/>
      <c r="S1333" s="307"/>
      <c r="T1333" s="307"/>
      <c r="U1333" s="307"/>
    </row>
    <row r="1334" spans="1:21" s="17" customFormat="1" ht="12.75">
      <c r="A1334" s="86"/>
      <c r="B1334" s="25"/>
      <c r="C1334" s="12"/>
      <c r="D1334" s="93"/>
      <c r="E1334" s="97"/>
      <c r="F1334" s="197"/>
      <c r="G1334" s="306"/>
      <c r="H1334" s="307"/>
      <c r="I1334" s="307"/>
      <c r="J1334" s="307"/>
      <c r="K1334" s="307"/>
      <c r="L1334" s="307"/>
      <c r="M1334" s="307"/>
      <c r="N1334" s="307"/>
      <c r="O1334" s="307"/>
      <c r="P1334" s="307"/>
      <c r="Q1334" s="307"/>
      <c r="R1334" s="307"/>
      <c r="S1334" s="307"/>
      <c r="T1334" s="307"/>
      <c r="U1334" s="307"/>
    </row>
    <row r="1335" spans="1:21" s="17" customFormat="1" ht="12.75">
      <c r="A1335" s="86"/>
      <c r="B1335" s="25"/>
      <c r="C1335" s="12"/>
      <c r="D1335" s="93"/>
      <c r="E1335" s="97"/>
      <c r="F1335" s="197"/>
      <c r="G1335" s="306"/>
      <c r="H1335" s="307"/>
      <c r="I1335" s="307"/>
      <c r="J1335" s="307"/>
      <c r="K1335" s="307"/>
      <c r="L1335" s="307"/>
      <c r="M1335" s="307"/>
      <c r="N1335" s="307"/>
      <c r="O1335" s="307"/>
      <c r="P1335" s="307"/>
      <c r="Q1335" s="307"/>
      <c r="R1335" s="307"/>
      <c r="S1335" s="307"/>
      <c r="T1335" s="307"/>
      <c r="U1335" s="307"/>
    </row>
    <row r="1336" spans="1:21" s="17" customFormat="1" ht="12.75">
      <c r="A1336" s="86"/>
      <c r="B1336" s="25"/>
      <c r="C1336" s="12"/>
      <c r="D1336" s="93"/>
      <c r="E1336" s="97"/>
      <c r="F1336" s="197"/>
      <c r="G1336" s="306"/>
      <c r="H1336" s="307"/>
      <c r="I1336" s="307"/>
      <c r="J1336" s="307"/>
      <c r="K1336" s="307"/>
      <c r="L1336" s="307"/>
      <c r="M1336" s="307"/>
      <c r="N1336" s="307"/>
      <c r="O1336" s="307"/>
      <c r="P1336" s="307"/>
      <c r="Q1336" s="307"/>
      <c r="R1336" s="307"/>
      <c r="S1336" s="307"/>
      <c r="T1336" s="307"/>
      <c r="U1336" s="307"/>
    </row>
    <row r="1337" spans="1:21" s="17" customFormat="1" ht="12.75">
      <c r="A1337" s="86"/>
      <c r="B1337" s="25"/>
      <c r="C1337" s="12"/>
      <c r="D1337" s="93"/>
      <c r="E1337" s="97"/>
      <c r="F1337" s="197"/>
      <c r="G1337" s="306"/>
      <c r="H1337" s="307"/>
      <c r="I1337" s="307"/>
      <c r="J1337" s="307"/>
      <c r="K1337" s="307"/>
      <c r="L1337" s="307"/>
      <c r="M1337" s="307"/>
      <c r="N1337" s="307"/>
      <c r="O1337" s="307"/>
      <c r="P1337" s="307"/>
      <c r="Q1337" s="307"/>
      <c r="R1337" s="307"/>
      <c r="S1337" s="307"/>
      <c r="T1337" s="307"/>
      <c r="U1337" s="307"/>
    </row>
    <row r="1338" spans="1:21" s="17" customFormat="1" ht="12.75">
      <c r="A1338" s="86"/>
      <c r="B1338" s="25"/>
      <c r="C1338" s="12"/>
      <c r="D1338" s="93"/>
      <c r="E1338" s="97"/>
      <c r="F1338" s="197"/>
      <c r="G1338" s="306"/>
      <c r="H1338" s="307"/>
      <c r="I1338" s="307"/>
      <c r="J1338" s="307"/>
      <c r="K1338" s="307"/>
      <c r="L1338" s="307"/>
      <c r="M1338" s="307"/>
      <c r="N1338" s="307"/>
      <c r="O1338" s="307"/>
      <c r="P1338" s="307"/>
      <c r="Q1338" s="307"/>
      <c r="R1338" s="307"/>
      <c r="S1338" s="307"/>
      <c r="T1338" s="307"/>
      <c r="U1338" s="307"/>
    </row>
    <row r="1339" spans="1:21" s="17" customFormat="1" ht="12.75">
      <c r="A1339" s="86"/>
      <c r="B1339" s="25"/>
      <c r="C1339" s="12"/>
      <c r="D1339" s="93"/>
      <c r="E1339" s="97"/>
      <c r="F1339" s="197"/>
      <c r="G1339" s="306"/>
      <c r="H1339" s="307"/>
      <c r="I1339" s="307"/>
      <c r="J1339" s="307"/>
      <c r="K1339" s="307"/>
      <c r="L1339" s="307"/>
      <c r="M1339" s="307"/>
      <c r="N1339" s="307"/>
      <c r="O1339" s="307"/>
      <c r="P1339" s="307"/>
      <c r="Q1339" s="307"/>
      <c r="R1339" s="307"/>
      <c r="S1339" s="307"/>
      <c r="T1339" s="307"/>
      <c r="U1339" s="307"/>
    </row>
    <row r="1340" spans="1:21" s="17" customFormat="1" ht="12.75">
      <c r="A1340" s="86"/>
      <c r="B1340" s="25"/>
      <c r="C1340" s="12"/>
      <c r="D1340" s="93"/>
      <c r="E1340" s="97"/>
      <c r="F1340" s="197"/>
      <c r="G1340" s="306"/>
      <c r="H1340" s="307"/>
      <c r="I1340" s="307"/>
      <c r="J1340" s="307"/>
      <c r="K1340" s="307"/>
      <c r="L1340" s="307"/>
      <c r="M1340" s="307"/>
      <c r="N1340" s="307"/>
      <c r="O1340" s="307"/>
      <c r="P1340" s="307"/>
      <c r="Q1340" s="307"/>
      <c r="R1340" s="307"/>
      <c r="S1340" s="307"/>
      <c r="T1340" s="307"/>
      <c r="U1340" s="307"/>
    </row>
    <row r="1341" spans="1:21" s="17" customFormat="1" ht="12.75">
      <c r="A1341" s="86"/>
      <c r="B1341" s="25"/>
      <c r="C1341" s="12"/>
      <c r="D1341" s="93"/>
      <c r="E1341" s="97"/>
      <c r="F1341" s="197"/>
      <c r="G1341" s="306"/>
      <c r="H1341" s="307"/>
      <c r="I1341" s="307"/>
      <c r="J1341" s="307"/>
      <c r="K1341" s="307"/>
      <c r="L1341" s="307"/>
      <c r="M1341" s="307"/>
      <c r="N1341" s="307"/>
      <c r="O1341" s="307"/>
      <c r="P1341" s="307"/>
      <c r="Q1341" s="307"/>
      <c r="R1341" s="307"/>
      <c r="S1341" s="307"/>
      <c r="T1341" s="307"/>
      <c r="U1341" s="307"/>
    </row>
    <row r="1342" spans="1:21" s="17" customFormat="1" ht="12.75">
      <c r="A1342" s="86"/>
      <c r="B1342" s="25"/>
      <c r="C1342" s="12"/>
      <c r="D1342" s="93"/>
      <c r="E1342" s="97"/>
      <c r="F1342" s="197"/>
      <c r="G1342" s="306"/>
      <c r="H1342" s="307"/>
      <c r="I1342" s="307"/>
      <c r="J1342" s="307"/>
      <c r="K1342" s="307"/>
      <c r="L1342" s="307"/>
      <c r="M1342" s="307"/>
      <c r="N1342" s="307"/>
      <c r="O1342" s="307"/>
      <c r="P1342" s="307"/>
      <c r="Q1342" s="307"/>
      <c r="R1342" s="307"/>
      <c r="S1342" s="307"/>
      <c r="T1342" s="307"/>
      <c r="U1342" s="307"/>
    </row>
    <row r="1343" spans="1:21" s="17" customFormat="1" ht="12.75">
      <c r="A1343" s="86"/>
      <c r="B1343" s="25"/>
      <c r="C1343" s="12"/>
      <c r="D1343" s="93"/>
      <c r="E1343" s="97"/>
      <c r="F1343" s="197"/>
      <c r="G1343" s="306"/>
      <c r="H1343" s="307"/>
      <c r="I1343" s="307"/>
      <c r="J1343" s="307"/>
      <c r="K1343" s="307"/>
      <c r="L1343" s="307"/>
      <c r="M1343" s="307"/>
      <c r="N1343" s="307"/>
      <c r="O1343" s="307"/>
      <c r="P1343" s="307"/>
      <c r="Q1343" s="307"/>
      <c r="R1343" s="307"/>
      <c r="S1343" s="307"/>
      <c r="T1343" s="307"/>
      <c r="U1343" s="307"/>
    </row>
    <row r="1344" spans="1:21" s="17" customFormat="1" ht="12.75">
      <c r="A1344" s="86"/>
      <c r="B1344" s="25"/>
      <c r="C1344" s="12"/>
      <c r="D1344" s="93"/>
      <c r="E1344" s="97"/>
      <c r="F1344" s="197"/>
      <c r="G1344" s="306"/>
      <c r="H1344" s="307"/>
      <c r="I1344" s="307"/>
      <c r="J1344" s="307"/>
      <c r="K1344" s="307"/>
      <c r="L1344" s="307"/>
      <c r="M1344" s="307"/>
      <c r="N1344" s="307"/>
      <c r="O1344" s="307"/>
      <c r="P1344" s="307"/>
      <c r="Q1344" s="307"/>
      <c r="R1344" s="307"/>
      <c r="S1344" s="307"/>
      <c r="T1344" s="307"/>
      <c r="U1344" s="307"/>
    </row>
    <row r="1345" spans="1:21" s="17" customFormat="1" ht="12.75">
      <c r="A1345" s="86"/>
      <c r="B1345" s="25"/>
      <c r="C1345" s="12"/>
      <c r="D1345" s="93"/>
      <c r="E1345" s="97"/>
      <c r="F1345" s="197"/>
      <c r="G1345" s="306"/>
      <c r="H1345" s="307"/>
      <c r="I1345" s="307"/>
      <c r="J1345" s="307"/>
      <c r="K1345" s="307"/>
      <c r="L1345" s="307"/>
      <c r="M1345" s="307"/>
      <c r="N1345" s="307"/>
      <c r="O1345" s="307"/>
      <c r="P1345" s="307"/>
      <c r="Q1345" s="307"/>
      <c r="R1345" s="307"/>
      <c r="S1345" s="307"/>
      <c r="T1345" s="307"/>
      <c r="U1345" s="307"/>
    </row>
    <row r="1346" spans="1:21" s="17" customFormat="1" ht="12.75">
      <c r="A1346" s="86"/>
      <c r="B1346" s="25"/>
      <c r="C1346" s="12"/>
      <c r="D1346" s="93"/>
      <c r="E1346" s="97"/>
      <c r="F1346" s="197"/>
      <c r="G1346" s="306"/>
      <c r="H1346" s="307"/>
      <c r="I1346" s="307"/>
      <c r="J1346" s="307"/>
      <c r="K1346" s="307"/>
      <c r="L1346" s="307"/>
      <c r="M1346" s="307"/>
      <c r="N1346" s="307"/>
      <c r="O1346" s="307"/>
      <c r="P1346" s="307"/>
      <c r="Q1346" s="307"/>
      <c r="R1346" s="307"/>
      <c r="S1346" s="307"/>
      <c r="T1346" s="307"/>
      <c r="U1346" s="307"/>
    </row>
    <row r="1347" spans="1:21" s="17" customFormat="1" ht="12.75">
      <c r="A1347" s="86"/>
      <c r="B1347" s="25"/>
      <c r="C1347" s="12"/>
      <c r="D1347" s="93"/>
      <c r="E1347" s="97"/>
      <c r="F1347" s="197"/>
      <c r="G1347" s="306"/>
      <c r="H1347" s="307"/>
      <c r="I1347" s="307"/>
      <c r="J1347" s="307"/>
      <c r="K1347" s="307"/>
      <c r="L1347" s="307"/>
      <c r="M1347" s="307"/>
      <c r="N1347" s="307"/>
      <c r="O1347" s="307"/>
      <c r="P1347" s="307"/>
      <c r="Q1347" s="307"/>
      <c r="R1347" s="307"/>
      <c r="S1347" s="307"/>
      <c r="T1347" s="307"/>
      <c r="U1347" s="307"/>
    </row>
    <row r="1348" spans="1:21" s="17" customFormat="1" ht="12.75">
      <c r="A1348" s="86"/>
      <c r="B1348" s="25"/>
      <c r="C1348" s="12"/>
      <c r="D1348" s="93"/>
      <c r="E1348" s="97"/>
      <c r="F1348" s="197"/>
      <c r="G1348" s="306"/>
      <c r="H1348" s="307"/>
      <c r="I1348" s="307"/>
      <c r="J1348" s="307"/>
      <c r="K1348" s="307"/>
      <c r="L1348" s="307"/>
      <c r="M1348" s="307"/>
      <c r="N1348" s="307"/>
      <c r="O1348" s="307"/>
      <c r="P1348" s="307"/>
      <c r="Q1348" s="307"/>
      <c r="R1348" s="307"/>
      <c r="S1348" s="307"/>
      <c r="T1348" s="307"/>
      <c r="U1348" s="307"/>
    </row>
    <row r="1349" spans="1:21" s="17" customFormat="1" ht="12.75">
      <c r="A1349" s="86"/>
      <c r="B1349" s="25"/>
      <c r="C1349" s="12"/>
      <c r="D1349" s="93"/>
      <c r="E1349" s="97"/>
      <c r="F1349" s="197"/>
      <c r="G1349" s="306"/>
      <c r="H1349" s="307"/>
      <c r="I1349" s="307"/>
      <c r="J1349" s="307"/>
      <c r="K1349" s="307"/>
      <c r="L1349" s="307"/>
      <c r="M1349" s="307"/>
      <c r="N1349" s="307"/>
      <c r="O1349" s="307"/>
      <c r="P1349" s="307"/>
      <c r="Q1349" s="307"/>
      <c r="R1349" s="307"/>
      <c r="S1349" s="307"/>
      <c r="T1349" s="307"/>
      <c r="U1349" s="307"/>
    </row>
    <row r="1350" spans="1:21" s="17" customFormat="1" ht="12.75">
      <c r="A1350" s="86"/>
      <c r="B1350" s="25"/>
      <c r="C1350" s="12"/>
      <c r="D1350" s="93"/>
      <c r="E1350" s="97"/>
      <c r="F1350" s="197"/>
      <c r="G1350" s="306"/>
      <c r="H1350" s="307"/>
      <c r="I1350" s="307"/>
      <c r="J1350" s="307"/>
      <c r="K1350" s="307"/>
      <c r="L1350" s="307"/>
      <c r="M1350" s="307"/>
      <c r="N1350" s="307"/>
      <c r="O1350" s="307"/>
      <c r="P1350" s="307"/>
      <c r="Q1350" s="307"/>
      <c r="R1350" s="307"/>
      <c r="S1350" s="307"/>
      <c r="T1350" s="307"/>
      <c r="U1350" s="307"/>
    </row>
    <row r="1351" spans="1:21" s="17" customFormat="1" ht="12.75">
      <c r="A1351" s="86"/>
      <c r="B1351" s="25"/>
      <c r="C1351" s="12"/>
      <c r="D1351" s="93"/>
      <c r="E1351" s="97"/>
      <c r="F1351" s="197"/>
      <c r="G1351" s="306"/>
      <c r="H1351" s="307"/>
      <c r="I1351" s="307"/>
      <c r="J1351" s="307"/>
      <c r="K1351" s="307"/>
      <c r="L1351" s="307"/>
      <c r="M1351" s="307"/>
      <c r="N1351" s="307"/>
      <c r="O1351" s="307"/>
      <c r="P1351" s="307"/>
      <c r="Q1351" s="307"/>
      <c r="R1351" s="307"/>
      <c r="S1351" s="307"/>
      <c r="T1351" s="307"/>
      <c r="U1351" s="307"/>
    </row>
    <row r="1352" spans="1:21" s="17" customFormat="1" ht="12.75">
      <c r="A1352" s="86"/>
      <c r="B1352" s="25"/>
      <c r="C1352" s="12"/>
      <c r="D1352" s="93"/>
      <c r="E1352" s="97"/>
      <c r="F1352" s="197"/>
      <c r="G1352" s="306"/>
      <c r="H1352" s="307"/>
      <c r="I1352" s="307"/>
      <c r="J1352" s="307"/>
      <c r="K1352" s="307"/>
      <c r="L1352" s="307"/>
      <c r="M1352" s="307"/>
      <c r="N1352" s="307"/>
      <c r="O1352" s="307"/>
      <c r="P1352" s="307"/>
      <c r="Q1352" s="307"/>
      <c r="R1352" s="307"/>
      <c r="S1352" s="307"/>
      <c r="T1352" s="307"/>
      <c r="U1352" s="307"/>
    </row>
    <row r="1353" spans="1:21" s="17" customFormat="1" ht="12.75">
      <c r="A1353" s="86"/>
      <c r="B1353" s="25"/>
      <c r="C1353" s="12"/>
      <c r="D1353" s="93"/>
      <c r="E1353" s="97"/>
      <c r="F1353" s="197"/>
      <c r="G1353" s="306"/>
      <c r="H1353" s="307"/>
      <c r="I1353" s="307"/>
      <c r="J1353" s="307"/>
      <c r="K1353" s="307"/>
      <c r="L1353" s="307"/>
      <c r="M1353" s="307"/>
      <c r="N1353" s="307"/>
      <c r="O1353" s="307"/>
      <c r="P1353" s="307"/>
      <c r="Q1353" s="307"/>
      <c r="R1353" s="307"/>
      <c r="S1353" s="307"/>
      <c r="T1353" s="307"/>
      <c r="U1353" s="307"/>
    </row>
    <row r="1354" spans="1:21" s="17" customFormat="1" ht="12.75">
      <c r="A1354" s="86"/>
      <c r="B1354" s="25"/>
      <c r="C1354" s="12"/>
      <c r="D1354" s="93"/>
      <c r="E1354" s="97"/>
      <c r="F1354" s="197"/>
      <c r="G1354" s="306"/>
      <c r="H1354" s="307"/>
      <c r="I1354" s="307"/>
      <c r="J1354" s="307"/>
      <c r="K1354" s="307"/>
      <c r="L1354" s="307"/>
      <c r="M1354" s="307"/>
      <c r="N1354" s="307"/>
      <c r="O1354" s="307"/>
      <c r="P1354" s="307"/>
      <c r="Q1354" s="307"/>
      <c r="R1354" s="307"/>
      <c r="S1354" s="307"/>
      <c r="T1354" s="307"/>
      <c r="U1354" s="307"/>
    </row>
    <row r="1355" spans="1:6" ht="12" customHeight="1">
      <c r="A1355" s="86"/>
      <c r="B1355" s="25"/>
      <c r="C1355" s="12"/>
      <c r="D1355" s="93"/>
      <c r="E1355" s="97"/>
      <c r="F1355" s="197"/>
    </row>
    <row r="1356" spans="1:6" ht="9.75" customHeight="1">
      <c r="A1356" s="86"/>
      <c r="B1356" s="25"/>
      <c r="C1356" s="12"/>
      <c r="D1356" s="93"/>
      <c r="E1356" s="97"/>
      <c r="F1356" s="197"/>
    </row>
    <row r="1357" spans="1:6" ht="12.75">
      <c r="A1357" s="86"/>
      <c r="B1357" s="25"/>
      <c r="C1357" s="12"/>
      <c r="D1357" s="93"/>
      <c r="E1357" s="97"/>
      <c r="F1357" s="197"/>
    </row>
    <row r="1358" spans="1:6" ht="12.75">
      <c r="A1358" s="86"/>
      <c r="B1358" s="25"/>
      <c r="C1358" s="12"/>
      <c r="D1358" s="93"/>
      <c r="E1358" s="97"/>
      <c r="F1358" s="197"/>
    </row>
    <row r="1359" spans="1:6" ht="12.75">
      <c r="A1359" s="86"/>
      <c r="B1359" s="25"/>
      <c r="C1359" s="12"/>
      <c r="D1359" s="93"/>
      <c r="E1359" s="97"/>
      <c r="F1359" s="197"/>
    </row>
    <row r="1360" spans="1:6" ht="12.75">
      <c r="A1360" s="86"/>
      <c r="B1360" s="25"/>
      <c r="C1360" s="12"/>
      <c r="D1360" s="93"/>
      <c r="E1360" s="97"/>
      <c r="F1360" s="197"/>
    </row>
    <row r="1361" spans="1:6" ht="13.5" thickBot="1">
      <c r="A1361" s="86"/>
      <c r="B1361" s="25"/>
      <c r="C1361" s="12"/>
      <c r="D1361" s="93"/>
      <c r="E1361" s="97"/>
      <c r="F1361" s="197"/>
    </row>
    <row r="1362" spans="1:6" ht="12.75">
      <c r="A1362" s="290" t="s">
        <v>194</v>
      </c>
      <c r="B1362" s="291"/>
      <c r="C1362" s="292"/>
      <c r="D1362" s="293"/>
      <c r="E1362" s="294"/>
      <c r="F1362" s="340"/>
    </row>
    <row r="1363" ht="12.75" hidden="1"/>
    <row r="1364" spans="2:6" ht="12.75">
      <c r="B1364" s="159" t="s">
        <v>296</v>
      </c>
      <c r="C1364" s="131"/>
      <c r="D1364" s="131"/>
      <c r="E1364" s="208"/>
      <c r="F1364" s="208"/>
    </row>
    <row r="1365" spans="2:6" ht="12.75">
      <c r="B1365" s="131"/>
      <c r="C1365" s="131"/>
      <c r="D1365" s="131"/>
      <c r="E1365" s="208"/>
      <c r="F1365" s="208"/>
    </row>
    <row r="1366" spans="2:6" ht="12.75">
      <c r="B1366" s="131"/>
      <c r="C1366" s="131"/>
      <c r="D1366" s="131"/>
      <c r="E1366" s="208"/>
      <c r="F1366" s="208"/>
    </row>
    <row r="1367" spans="2:6" ht="12.75">
      <c r="B1367" s="131"/>
      <c r="C1367" s="131"/>
      <c r="D1367" s="131"/>
      <c r="E1367" s="208"/>
      <c r="F1367" s="208"/>
    </row>
    <row r="1368" spans="2:6" ht="12.75">
      <c r="B1368" s="131"/>
      <c r="C1368" s="131"/>
      <c r="D1368" s="131"/>
      <c r="E1368" s="208"/>
      <c r="F1368" s="208"/>
    </row>
    <row r="1369" spans="2:6" ht="12.75">
      <c r="B1369" s="131"/>
      <c r="C1369" s="131"/>
      <c r="D1369" s="131"/>
      <c r="E1369" s="208"/>
      <c r="F1369" s="208"/>
    </row>
    <row r="1370" spans="2:6" ht="12.75">
      <c r="B1370" s="131"/>
      <c r="C1370" s="131"/>
      <c r="D1370" s="131"/>
      <c r="E1370" s="208"/>
      <c r="F1370" s="208"/>
    </row>
    <row r="1371" spans="2:6" ht="12.75">
      <c r="B1371" s="131"/>
      <c r="C1371" s="131"/>
      <c r="D1371" s="131"/>
      <c r="E1371" s="208"/>
      <c r="F1371" s="208"/>
    </row>
  </sheetData>
  <sheetProtection/>
  <mergeCells count="19">
    <mergeCell ref="E312:F312"/>
    <mergeCell ref="E399:F399"/>
    <mergeCell ref="E487:F487"/>
    <mergeCell ref="A1:B1"/>
    <mergeCell ref="A2:F2"/>
    <mergeCell ref="A3:B3"/>
    <mergeCell ref="E69:F69"/>
    <mergeCell ref="E150:F150"/>
    <mergeCell ref="E230:F230"/>
    <mergeCell ref="E569:F569"/>
    <mergeCell ref="E1203:F1203"/>
    <mergeCell ref="E1286:F1286"/>
    <mergeCell ref="E706:F706"/>
    <mergeCell ref="E788:F788"/>
    <mergeCell ref="E871:F871"/>
    <mergeCell ref="E955:F955"/>
    <mergeCell ref="E1038:F1038"/>
    <mergeCell ref="E1120:F1120"/>
    <mergeCell ref="E635:F635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64" r:id="rId3"/>
  <headerFooter>
    <oddHeader>&amp;C&amp;A</oddHeader>
  </headerFooter>
  <rowBreaks count="16" manualBreakCount="16">
    <brk id="64" max="255" man="1"/>
    <brk id="145" max="255" man="1"/>
    <brk id="225" max="255" man="1"/>
    <brk id="307" max="255" man="1"/>
    <brk id="394" max="255" man="1"/>
    <brk id="481" max="255" man="1"/>
    <brk id="564" max="255" man="1"/>
    <brk id="630" max="255" man="1"/>
    <brk id="700" max="255" man="1"/>
    <brk id="783" max="255" man="1"/>
    <brk id="866" max="255" man="1"/>
    <brk id="949" max="255" man="1"/>
    <brk id="1033" max="255" man="1"/>
    <brk id="1116" max="255" man="1"/>
    <brk id="1198" max="9" man="1"/>
    <brk id="128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H16" sqref="H16"/>
      <selection pane="bottomLeft" activeCell="D1" sqref="D1"/>
    </sheetView>
  </sheetViews>
  <sheetFormatPr defaultColWidth="9.140625" defaultRowHeight="12.75"/>
  <cols>
    <col min="1" max="1" width="3.7109375" style="137" customWidth="1"/>
    <col min="2" max="2" width="11.00390625" style="138" customWidth="1"/>
    <col min="3" max="3" width="71.57421875" style="137" customWidth="1"/>
    <col min="4" max="4" width="17.421875" style="139" customWidth="1"/>
    <col min="5" max="5" width="20.28125" style="137" customWidth="1"/>
    <col min="6" max="6" width="9.140625" style="137" customWidth="1"/>
    <col min="7" max="7" width="16.140625" style="137" customWidth="1"/>
    <col min="8" max="16384" width="9.140625" style="137" customWidth="1"/>
  </cols>
  <sheetData>
    <row r="1" spans="1:3" ht="12.75">
      <c r="A1" s="354"/>
      <c r="B1" s="354"/>
      <c r="C1" s="354"/>
    </row>
    <row r="2" spans="1:12" s="17" customFormat="1" ht="20.25" customHeight="1">
      <c r="A2" s="363" t="str">
        <f>+'Tender Bill'!A2:F2</f>
        <v>CONSTRUCTION OF NEW LOOTS INTERNAL STREETS</v>
      </c>
      <c r="B2" s="364"/>
      <c r="C2" s="364"/>
      <c r="D2" s="364"/>
      <c r="E2" s="284"/>
      <c r="F2" s="318"/>
      <c r="G2" s="318"/>
      <c r="H2" s="318"/>
      <c r="I2" s="318"/>
      <c r="J2" s="318"/>
      <c r="K2" s="318"/>
      <c r="L2" s="318"/>
    </row>
    <row r="3" spans="1:4" ht="15.75">
      <c r="A3" s="275"/>
      <c r="B3" s="148"/>
      <c r="C3" s="319" t="s">
        <v>324</v>
      </c>
      <c r="D3" s="286"/>
    </row>
    <row r="4" spans="1:4" ht="12.75">
      <c r="A4" s="275"/>
      <c r="B4" s="148"/>
      <c r="C4" s="275"/>
      <c r="D4" s="286"/>
    </row>
    <row r="5" spans="1:4" ht="24" customHeight="1">
      <c r="A5" s="320" t="s">
        <v>26</v>
      </c>
      <c r="B5" s="320" t="s">
        <v>32</v>
      </c>
      <c r="C5" s="320" t="s">
        <v>34</v>
      </c>
      <c r="D5" s="321" t="s">
        <v>40</v>
      </c>
    </row>
    <row r="6" spans="1:4" ht="12.75">
      <c r="A6" s="140"/>
      <c r="B6" s="141"/>
      <c r="C6" s="140"/>
      <c r="D6" s="303"/>
    </row>
    <row r="7" spans="1:4" ht="12.75">
      <c r="A7" s="142">
        <v>1</v>
      </c>
      <c r="B7" s="142">
        <v>1200</v>
      </c>
      <c r="C7" s="26" t="s">
        <v>69</v>
      </c>
      <c r="D7" s="341"/>
    </row>
    <row r="8" spans="1:4" ht="12.75">
      <c r="A8" s="142"/>
      <c r="B8" s="142"/>
      <c r="C8" s="143"/>
      <c r="D8" s="341"/>
    </row>
    <row r="9" spans="1:4" ht="12.75">
      <c r="A9" s="142">
        <v>2</v>
      </c>
      <c r="B9" s="142">
        <v>1300</v>
      </c>
      <c r="C9" s="18" t="s">
        <v>15</v>
      </c>
      <c r="D9" s="342"/>
    </row>
    <row r="10" spans="1:4" ht="12" customHeight="1">
      <c r="A10" s="142"/>
      <c r="B10" s="142"/>
      <c r="C10" s="275"/>
      <c r="D10" s="341"/>
    </row>
    <row r="11" spans="1:5" ht="25.5">
      <c r="A11" s="142">
        <v>3</v>
      </c>
      <c r="B11" s="142">
        <v>1400</v>
      </c>
      <c r="C11" s="23" t="s">
        <v>28</v>
      </c>
      <c r="D11" s="341"/>
      <c r="E11" s="288"/>
    </row>
    <row r="12" spans="1:4" ht="12.75">
      <c r="A12" s="142"/>
      <c r="B12" s="142"/>
      <c r="C12" s="143"/>
      <c r="D12" s="341"/>
    </row>
    <row r="13" spans="1:5" ht="12.75">
      <c r="A13" s="142">
        <v>4</v>
      </c>
      <c r="B13" s="142">
        <v>1500</v>
      </c>
      <c r="C13" s="73" t="s">
        <v>54</v>
      </c>
      <c r="D13" s="341"/>
      <c r="E13" s="288"/>
    </row>
    <row r="14" spans="1:4" ht="12.75">
      <c r="A14" s="142"/>
      <c r="B14" s="142"/>
      <c r="C14" s="143"/>
      <c r="D14" s="341"/>
    </row>
    <row r="15" spans="1:4" ht="12.75">
      <c r="A15" s="142">
        <v>5</v>
      </c>
      <c r="B15" s="142">
        <v>1700</v>
      </c>
      <c r="C15" s="73" t="s">
        <v>5</v>
      </c>
      <c r="D15" s="342"/>
    </row>
    <row r="16" spans="1:4" ht="12.75">
      <c r="A16" s="142"/>
      <c r="B16" s="142"/>
      <c r="C16" s="275"/>
      <c r="D16" s="343"/>
    </row>
    <row r="17" spans="1:4" ht="12.75">
      <c r="A17" s="142">
        <v>6</v>
      </c>
      <c r="B17" s="142">
        <v>1800</v>
      </c>
      <c r="C17" s="73" t="s">
        <v>272</v>
      </c>
      <c r="D17" s="342"/>
    </row>
    <row r="18" spans="1:4" ht="12.75">
      <c r="A18" s="142"/>
      <c r="B18" s="142"/>
      <c r="C18" s="275"/>
      <c r="D18" s="342"/>
    </row>
    <row r="19" spans="1:4" ht="12.75">
      <c r="A19" s="142">
        <v>7</v>
      </c>
      <c r="B19" s="142">
        <v>2100</v>
      </c>
      <c r="C19" s="101" t="s">
        <v>108</v>
      </c>
      <c r="D19" s="343"/>
    </row>
    <row r="20" spans="1:4" ht="12.75">
      <c r="A20" s="142"/>
      <c r="B20" s="142"/>
      <c r="C20" s="275"/>
      <c r="D20" s="342"/>
    </row>
    <row r="21" spans="1:4" ht="12.75">
      <c r="A21" s="142">
        <v>8</v>
      </c>
      <c r="B21" s="142">
        <v>2200</v>
      </c>
      <c r="C21" s="73" t="s">
        <v>73</v>
      </c>
      <c r="D21" s="342"/>
    </row>
    <row r="22" spans="1:4" ht="12.75">
      <c r="A22" s="142"/>
      <c r="B22" s="142"/>
      <c r="C22" s="143"/>
      <c r="D22" s="342"/>
    </row>
    <row r="23" spans="1:4" ht="12.75">
      <c r="A23" s="142">
        <v>9</v>
      </c>
      <c r="B23" s="142">
        <v>2300</v>
      </c>
      <c r="C23" s="73" t="s">
        <v>239</v>
      </c>
      <c r="D23" s="342"/>
    </row>
    <row r="24" spans="1:4" ht="12.75">
      <c r="A24" s="142"/>
      <c r="B24" s="142"/>
      <c r="C24" s="73"/>
      <c r="D24" s="342"/>
    </row>
    <row r="25" spans="1:4" ht="12.75">
      <c r="A25" s="142">
        <v>10</v>
      </c>
      <c r="B25" s="142">
        <v>3300</v>
      </c>
      <c r="C25" s="73" t="s">
        <v>67</v>
      </c>
      <c r="D25" s="342"/>
    </row>
    <row r="26" spans="1:4" ht="12.75">
      <c r="A26" s="142"/>
      <c r="B26" s="142"/>
      <c r="C26" s="185"/>
      <c r="D26" s="342"/>
    </row>
    <row r="27" spans="1:4" ht="12.75">
      <c r="A27" s="142">
        <v>11</v>
      </c>
      <c r="B27" s="142">
        <v>3400</v>
      </c>
      <c r="C27" s="82" t="s">
        <v>86</v>
      </c>
      <c r="D27" s="342"/>
    </row>
    <row r="28" spans="1:4" ht="12.75">
      <c r="A28" s="142"/>
      <c r="B28" s="142"/>
      <c r="C28" s="82"/>
      <c r="D28" s="342"/>
    </row>
    <row r="29" spans="1:4" ht="12.75">
      <c r="A29" s="142">
        <v>12</v>
      </c>
      <c r="B29" s="142">
        <v>5100</v>
      </c>
      <c r="C29" s="73" t="s">
        <v>244</v>
      </c>
      <c r="D29" s="341"/>
    </row>
    <row r="30" spans="1:4" ht="12.75">
      <c r="A30" s="142"/>
      <c r="B30" s="142"/>
      <c r="C30" s="82"/>
      <c r="D30" s="341"/>
    </row>
    <row r="31" spans="1:4" ht="12.75">
      <c r="A31" s="142">
        <v>13</v>
      </c>
      <c r="B31" s="142">
        <v>5200</v>
      </c>
      <c r="C31" s="73" t="s">
        <v>203</v>
      </c>
      <c r="D31" s="341"/>
    </row>
    <row r="32" spans="1:4" ht="12.75">
      <c r="A32" s="142"/>
      <c r="B32" s="142"/>
      <c r="C32" s="185"/>
      <c r="D32" s="341"/>
    </row>
    <row r="33" spans="1:4" ht="12.75">
      <c r="A33" s="142">
        <v>14</v>
      </c>
      <c r="B33" s="142">
        <v>5400</v>
      </c>
      <c r="C33" s="185" t="s">
        <v>215</v>
      </c>
      <c r="D33" s="341"/>
    </row>
    <row r="34" spans="1:4" ht="12.75">
      <c r="A34" s="142"/>
      <c r="B34" s="142"/>
      <c r="C34" s="276"/>
      <c r="D34" s="341"/>
    </row>
    <row r="35" spans="1:4" ht="12.75">
      <c r="A35" s="142">
        <v>15</v>
      </c>
      <c r="B35" s="142">
        <v>5600</v>
      </c>
      <c r="C35" s="82" t="s">
        <v>135</v>
      </c>
      <c r="D35" s="341"/>
    </row>
    <row r="36" spans="1:4" ht="12.75">
      <c r="A36" s="142"/>
      <c r="B36" s="142"/>
      <c r="C36" s="82"/>
      <c r="D36" s="341"/>
    </row>
    <row r="37" spans="1:4" ht="12.75">
      <c r="A37" s="142">
        <v>16</v>
      </c>
      <c r="B37" s="289" t="s">
        <v>158</v>
      </c>
      <c r="C37" s="73" t="str">
        <f>+'Tender Bill'!B1200</f>
        <v>FINISHING THE ROAD AND ROAD RESERVE AND TREATING OLD ROADS</v>
      </c>
      <c r="D37" s="341"/>
    </row>
    <row r="38" spans="1:4" ht="12.75" hidden="1">
      <c r="A38" s="142"/>
      <c r="B38" s="142"/>
      <c r="C38" s="82"/>
      <c r="D38" s="341"/>
    </row>
    <row r="39" spans="1:4" ht="12.75" hidden="1">
      <c r="A39" s="142">
        <v>17</v>
      </c>
      <c r="B39" s="142">
        <v>7100</v>
      </c>
      <c r="C39" s="82" t="e">
        <f>+'Tender Bill'!#REF!</f>
        <v>#REF!</v>
      </c>
      <c r="D39" s="342"/>
    </row>
    <row r="40" spans="1:4" ht="12.75">
      <c r="A40" s="142"/>
      <c r="B40" s="142"/>
      <c r="C40" s="114"/>
      <c r="D40" s="341"/>
    </row>
    <row r="41" spans="1:4" ht="12.75">
      <c r="A41" s="142">
        <v>17</v>
      </c>
      <c r="B41" s="142">
        <v>8100</v>
      </c>
      <c r="C41" s="114" t="s">
        <v>98</v>
      </c>
      <c r="D41" s="341"/>
    </row>
    <row r="42" spans="1:4" ht="12.75">
      <c r="A42" s="142"/>
      <c r="B42" s="142"/>
      <c r="C42" s="276"/>
      <c r="D42" s="303"/>
    </row>
    <row r="43" spans="1:7" ht="19.5" customHeight="1">
      <c r="A43" s="144">
        <v>18</v>
      </c>
      <c r="B43" s="144"/>
      <c r="C43" s="273" t="s">
        <v>319</v>
      </c>
      <c r="D43" s="304"/>
      <c r="G43" s="302"/>
    </row>
    <row r="44" spans="1:7" ht="19.5" customHeight="1">
      <c r="A44" s="142"/>
      <c r="B44" s="142"/>
      <c r="C44" s="274"/>
      <c r="D44" s="341"/>
      <c r="E44" s="275"/>
      <c r="F44" s="275"/>
      <c r="G44" s="275"/>
    </row>
    <row r="45" spans="1:7" ht="19.5" customHeight="1">
      <c r="A45" s="142">
        <v>19</v>
      </c>
      <c r="B45" s="144"/>
      <c r="C45" s="287" t="s">
        <v>340</v>
      </c>
      <c r="D45" s="344"/>
      <c r="E45" s="275"/>
      <c r="F45" s="275"/>
      <c r="G45" s="302"/>
    </row>
    <row r="46" spans="1:7" ht="19.5" customHeight="1">
      <c r="A46" s="142"/>
      <c r="B46" s="142"/>
      <c r="C46" s="274"/>
      <c r="D46" s="341"/>
      <c r="E46" s="275"/>
      <c r="F46" s="275"/>
      <c r="G46" s="302"/>
    </row>
    <row r="47" spans="1:7" ht="19.5" customHeight="1">
      <c r="A47" s="144">
        <v>20</v>
      </c>
      <c r="B47" s="144"/>
      <c r="C47" s="273" t="s">
        <v>327</v>
      </c>
      <c r="D47" s="344"/>
      <c r="E47" s="275"/>
      <c r="F47" s="275"/>
      <c r="G47" s="275"/>
    </row>
    <row r="48" spans="1:7" ht="19.5" customHeight="1">
      <c r="A48" s="142"/>
      <c r="B48" s="144"/>
      <c r="C48" s="273"/>
      <c r="D48" s="344"/>
      <c r="E48" s="275"/>
      <c r="F48" s="275"/>
      <c r="G48" s="275"/>
    </row>
    <row r="49" spans="1:7" ht="19.5" customHeight="1">
      <c r="A49" s="142">
        <v>21</v>
      </c>
      <c r="B49" s="144"/>
      <c r="C49" s="287" t="s">
        <v>323</v>
      </c>
      <c r="D49" s="344"/>
      <c r="E49" s="302"/>
      <c r="F49" s="275"/>
      <c r="G49" s="275"/>
    </row>
    <row r="50" spans="1:7" ht="19.5" customHeight="1">
      <c r="A50" s="142"/>
      <c r="B50" s="142"/>
      <c r="C50" s="274"/>
      <c r="D50" s="341"/>
      <c r="E50" s="302"/>
      <c r="F50" s="275"/>
      <c r="G50" s="275"/>
    </row>
    <row r="51" spans="1:7" ht="19.5" customHeight="1">
      <c r="A51" s="144">
        <v>22</v>
      </c>
      <c r="B51" s="144"/>
      <c r="C51" s="273" t="s">
        <v>313</v>
      </c>
      <c r="D51" s="344"/>
      <c r="E51" s="302"/>
      <c r="F51" s="275"/>
      <c r="G51" s="275"/>
    </row>
    <row r="52" spans="2:4" ht="7.5" customHeight="1">
      <c r="B52" s="145"/>
      <c r="C52" s="186"/>
      <c r="D52" s="147"/>
    </row>
    <row r="53" spans="2:7" ht="12.75">
      <c r="B53" s="145"/>
      <c r="C53" s="145"/>
      <c r="D53" s="146"/>
      <c r="G53" s="346"/>
    </row>
    <row r="54" spans="2:4" ht="12.75">
      <c r="B54" s="145"/>
      <c r="C54" s="145"/>
      <c r="D54" s="146"/>
    </row>
    <row r="55" spans="2:4" ht="18">
      <c r="B55" s="145"/>
      <c r="C55" s="145"/>
      <c r="D55" s="345"/>
    </row>
    <row r="56" spans="2:4" ht="12.75">
      <c r="B56" s="148"/>
      <c r="C56" s="145"/>
      <c r="D56" s="295"/>
    </row>
    <row r="57" spans="2:4" ht="12.75">
      <c r="B57" s="149"/>
      <c r="C57" s="145"/>
      <c r="D57" s="146"/>
    </row>
    <row r="58" ht="12.75">
      <c r="D58" s="296"/>
    </row>
    <row r="59" ht="12.75">
      <c r="A59" s="137" t="s">
        <v>144</v>
      </c>
    </row>
    <row r="60" ht="12.75">
      <c r="D60" s="296"/>
    </row>
    <row r="62" ht="12.75">
      <c r="D62" s="296"/>
    </row>
    <row r="88" ht="12.75">
      <c r="B88" s="181" t="s">
        <v>182</v>
      </c>
    </row>
    <row r="332" ht="12.75">
      <c r="B332" s="180" t="s">
        <v>173</v>
      </c>
    </row>
    <row r="333" spans="2:3" ht="12.75">
      <c r="B333" s="182"/>
      <c r="C333" s="183"/>
    </row>
    <row r="334" spans="2:3" ht="12.75">
      <c r="B334" s="184"/>
      <c r="C334" s="181" t="s">
        <v>1</v>
      </c>
    </row>
    <row r="335" spans="2:3" ht="12.75">
      <c r="B335" s="182"/>
      <c r="C335" s="183"/>
    </row>
    <row r="336" ht="12.75">
      <c r="B336" s="184"/>
    </row>
    <row r="337" spans="2:3" ht="12.75">
      <c r="B337" s="182"/>
      <c r="C337" s="183"/>
    </row>
    <row r="532" ht="12.75">
      <c r="B532" s="138" t="s">
        <v>181</v>
      </c>
    </row>
    <row r="536" ht="12.75">
      <c r="B536" s="138" t="s">
        <v>180</v>
      </c>
    </row>
    <row r="576" spans="1:2" ht="12.75">
      <c r="A576" s="181">
        <v>33.01</v>
      </c>
      <c r="B576" s="181" t="s">
        <v>175</v>
      </c>
    </row>
    <row r="577" ht="12.75">
      <c r="B577" s="181" t="s">
        <v>176</v>
      </c>
    </row>
    <row r="579" ht="12.75">
      <c r="B579" s="181" t="s">
        <v>177</v>
      </c>
    </row>
    <row r="580" ht="12.75">
      <c r="B580" s="181"/>
    </row>
    <row r="595" ht="12.75">
      <c r="B595" s="138" t="s">
        <v>83</v>
      </c>
    </row>
    <row r="602" ht="12.75">
      <c r="A602" s="181" t="s">
        <v>178</v>
      </c>
    </row>
    <row r="603" ht="12.75">
      <c r="B603" s="138" t="s">
        <v>179</v>
      </c>
    </row>
    <row r="667" ht="12.75">
      <c r="B667" s="180"/>
    </row>
    <row r="668" ht="12.75">
      <c r="B668" s="180"/>
    </row>
    <row r="669" ht="12.75">
      <c r="B669" s="180"/>
    </row>
    <row r="1085" ht="12.75">
      <c r="E1085" s="137">
        <v>25000</v>
      </c>
    </row>
  </sheetData>
  <sheetProtection/>
  <mergeCells count="2">
    <mergeCell ref="A1:C1"/>
    <mergeCell ref="A2:D2"/>
  </mergeCells>
  <printOptions/>
  <pageMargins left="0.748031496062992" right="0.748031496062992" top="0.984251968503937" bottom="0.984251968503937" header="0.511811023622047" footer="0.511811023622047"/>
  <pageSetup firstPageNumber="20" useFirstPageNumber="1" horizontalDpi="600" verticalDpi="600" orientation="portrait" paperSize="9" scale="85" r:id="rId1"/>
  <headerFooter alignWithMargins="0">
    <oddHeader>&amp;L&amp;9&amp;UBILL OF QUANTITIES
</oddHeader>
    <oddFooter>&amp;L&amp;"Times New Roman,Italic"&amp;Z&amp;F&amp;C
&amp;RBOQ - Summary Page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Umpisi</dc:creator>
  <cp:keywords/>
  <dc:description/>
  <cp:lastModifiedBy>Kholiswa Nogaga</cp:lastModifiedBy>
  <cp:lastPrinted>2020-09-10T17:38:45Z</cp:lastPrinted>
  <dcterms:created xsi:type="dcterms:W3CDTF">1998-12-01T14:24:57Z</dcterms:created>
  <dcterms:modified xsi:type="dcterms:W3CDTF">2021-04-07T14:03:02Z</dcterms:modified>
  <cp:category/>
  <cp:version/>
  <cp:contentType/>
  <cp:contentStatus/>
</cp:coreProperties>
</file>